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Stavba" sheetId="1" r:id="rId1"/>
    <sheet name="SO.01 SO.01.DPS KL" sheetId="2" r:id="rId2"/>
    <sheet name="SO.01 SO.01.DPS Rek" sheetId="3" r:id="rId3"/>
    <sheet name="SO.01 SO.01.DPS Pol" sheetId="4" r:id="rId4"/>
    <sheet name="SO.01 SO.01.VON KL" sheetId="5" r:id="rId5"/>
    <sheet name="SO.01 SO.01.VON Rek" sheetId="6" r:id="rId6"/>
    <sheet name="SO.01 SO.01.VON Pol" sheetId="7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'SO.01 SO.01.DPS Pol'!$1:$6</definedName>
    <definedName name="_xlnm.Print_Titles" localSheetId="2">'SO.01 SO.01.DPS Rek'!$1:$6</definedName>
    <definedName name="_xlnm.Print_Titles" localSheetId="6">'SO.01 SO.01.VON Pol'!$1:$6</definedName>
    <definedName name="_xlnm.Print_Titles" localSheetId="5">'SO.01 SO.01.VON Rek'!$1:$6</definedName>
    <definedName name="Objednatel" localSheetId="0">Stavba!$D$11</definedName>
    <definedName name="Objekt" localSheetId="0">Stavba!$B$29</definedName>
    <definedName name="_xlnm.Print_Area" localSheetId="1">'SO.01 SO.01.DPS KL'!$A$1:$G$45</definedName>
    <definedName name="_xlnm.Print_Area" localSheetId="3">'SO.01 SO.01.DPS Pol'!$A$1:$K$1557</definedName>
    <definedName name="_xlnm.Print_Area" localSheetId="2">'SO.01 SO.01.DPS Rek'!$A$1:$I$63</definedName>
    <definedName name="_xlnm.Print_Area" localSheetId="4">'SO.01 SO.01.VON KL'!$A$1:$G$45</definedName>
    <definedName name="_xlnm.Print_Area" localSheetId="6">'SO.01 SO.01.VON Pol'!$A$1:$K$29</definedName>
    <definedName name="_xlnm.Print_Area" localSheetId="5">'SO.01 SO.01.VON Rek'!$A$1:$I$23</definedName>
    <definedName name="_xlnm.Print_Area" localSheetId="0">Stavba!$B$1:$J$41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'SO.01 SO.01.DPS Pol'!#REF!</definedName>
    <definedName name="solver_opt" localSheetId="6" hidden="1">'SO.01 SO.01.VON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Stavba!#REF!</definedName>
    <definedName name="StavbaCelkem" localSheetId="0">Stavba!$H$31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22" i="6"/>
  <c r="I21"/>
  <c r="D21" i="5"/>
  <c r="I20" i="6"/>
  <c r="G21" i="5" s="1"/>
  <c r="D20"/>
  <c r="I19" i="6"/>
  <c r="G20" i="5" s="1"/>
  <c r="D19"/>
  <c r="I18" i="6"/>
  <c r="G19" i="5" s="1"/>
  <c r="D18"/>
  <c r="I17" i="6"/>
  <c r="G18" i="5" s="1"/>
  <c r="D17"/>
  <c r="I16" i="6"/>
  <c r="G17" i="5" s="1"/>
  <c r="D16"/>
  <c r="I15" i="6"/>
  <c r="G16" i="5" s="1"/>
  <c r="D15"/>
  <c r="I14" i="6"/>
  <c r="G15" i="5" s="1"/>
  <c r="BE28" i="7"/>
  <c r="BD28"/>
  <c r="BC28"/>
  <c r="BB28"/>
  <c r="K28"/>
  <c r="I28"/>
  <c r="G28"/>
  <c r="BA28" s="1"/>
  <c r="BE27"/>
  <c r="BD27"/>
  <c r="BC27"/>
  <c r="BB27"/>
  <c r="BA27"/>
  <c r="K27"/>
  <c r="I27"/>
  <c r="G27"/>
  <c r="BE26"/>
  <c r="BD26"/>
  <c r="BC26"/>
  <c r="BB26"/>
  <c r="K26"/>
  <c r="I26"/>
  <c r="G26"/>
  <c r="BA26" s="1"/>
  <c r="BE25"/>
  <c r="BD25"/>
  <c r="BC25"/>
  <c r="BB25"/>
  <c r="K25"/>
  <c r="I25"/>
  <c r="G25"/>
  <c r="BA25" s="1"/>
  <c r="BE24"/>
  <c r="BD24"/>
  <c r="BC24"/>
  <c r="BB24"/>
  <c r="K24"/>
  <c r="I24"/>
  <c r="G24"/>
  <c r="BA24" s="1"/>
  <c r="BE23"/>
  <c r="BD23"/>
  <c r="BC23"/>
  <c r="BB23"/>
  <c r="K23"/>
  <c r="I23"/>
  <c r="G23"/>
  <c r="BA23" s="1"/>
  <c r="BE22"/>
  <c r="BD22"/>
  <c r="BC22"/>
  <c r="BB22"/>
  <c r="K22"/>
  <c r="I22"/>
  <c r="G22"/>
  <c r="BA22" s="1"/>
  <c r="BA29" s="1"/>
  <c r="E8" i="6" s="1"/>
  <c r="B8"/>
  <c r="A8"/>
  <c r="BE29" i="7"/>
  <c r="I8" i="6" s="1"/>
  <c r="BD29" i="7"/>
  <c r="H8" i="6" s="1"/>
  <c r="BC29" i="7"/>
  <c r="G8" i="6" s="1"/>
  <c r="BB29" i="7"/>
  <c r="F8" i="6" s="1"/>
  <c r="K29" i="7"/>
  <c r="I29"/>
  <c r="G29"/>
  <c r="BE19"/>
  <c r="BD19"/>
  <c r="BC19"/>
  <c r="BB19"/>
  <c r="K19"/>
  <c r="I19"/>
  <c r="G19"/>
  <c r="BA19" s="1"/>
  <c r="BE18"/>
  <c r="BD18"/>
  <c r="BC18"/>
  <c r="BB18"/>
  <c r="K18"/>
  <c r="I18"/>
  <c r="G18"/>
  <c r="BA18" s="1"/>
  <c r="BE17"/>
  <c r="BD17"/>
  <c r="BC17"/>
  <c r="BB17"/>
  <c r="K17"/>
  <c r="I17"/>
  <c r="G17"/>
  <c r="BA17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G8"/>
  <c r="BA8" s="1"/>
  <c r="BA20" s="1"/>
  <c r="E7" i="6" s="1"/>
  <c r="E9" s="1"/>
  <c r="C15" i="5" s="1"/>
  <c r="B7" i="6"/>
  <c r="A7"/>
  <c r="BE20" i="7"/>
  <c r="I7" i="6" s="1"/>
  <c r="BD20" i="7"/>
  <c r="H7" i="6" s="1"/>
  <c r="H9" s="1"/>
  <c r="C17" i="5" s="1"/>
  <c r="BC20" i="7"/>
  <c r="G7" i="6" s="1"/>
  <c r="BB20" i="7"/>
  <c r="F7" i="6" s="1"/>
  <c r="F9" s="1"/>
  <c r="C16" i="5" s="1"/>
  <c r="K20" i="7"/>
  <c r="I20"/>
  <c r="G20"/>
  <c r="E4"/>
  <c r="F3"/>
  <c r="G23" i="5"/>
  <c r="C33"/>
  <c r="F33" s="1"/>
  <c r="C31"/>
  <c r="G7"/>
  <c r="H62" i="3"/>
  <c r="I61"/>
  <c r="D21" i="2"/>
  <c r="I60" i="3"/>
  <c r="G21" i="2" s="1"/>
  <c r="D20"/>
  <c r="I59" i="3"/>
  <c r="G20" i="2" s="1"/>
  <c r="D19"/>
  <c r="I58" i="3"/>
  <c r="G19" i="2" s="1"/>
  <c r="D18"/>
  <c r="I57" i="3"/>
  <c r="G18" i="2" s="1"/>
  <c r="D17"/>
  <c r="I56" i="3"/>
  <c r="G17" i="2" s="1"/>
  <c r="D16"/>
  <c r="I55" i="3"/>
  <c r="G16" i="2" s="1"/>
  <c r="D15"/>
  <c r="I54" i="3"/>
  <c r="G15" i="2" s="1"/>
  <c r="BE1556" i="4"/>
  <c r="BD1556"/>
  <c r="BC1556"/>
  <c r="BB1556"/>
  <c r="K1556"/>
  <c r="I1556"/>
  <c r="G1556"/>
  <c r="BA1556" s="1"/>
  <c r="BE1555"/>
  <c r="BD1555"/>
  <c r="BC1555"/>
  <c r="BB1555"/>
  <c r="K1555"/>
  <c r="I1555"/>
  <c r="G1555"/>
  <c r="BA1555" s="1"/>
  <c r="BE1554"/>
  <c r="BD1554"/>
  <c r="BC1554"/>
  <c r="BB1554"/>
  <c r="K1554"/>
  <c r="I1554"/>
  <c r="G1554"/>
  <c r="BA1554" s="1"/>
  <c r="BE1553"/>
  <c r="BD1553"/>
  <c r="BC1553"/>
  <c r="BB1553"/>
  <c r="K1553"/>
  <c r="I1553"/>
  <c r="G1553"/>
  <c r="BA1553" s="1"/>
  <c r="BE1552"/>
  <c r="BD1552"/>
  <c r="BC1552"/>
  <c r="BB1552"/>
  <c r="K1552"/>
  <c r="I1552"/>
  <c r="G1552"/>
  <c r="BA1552" s="1"/>
  <c r="BE1551"/>
  <c r="BD1551"/>
  <c r="BC1551"/>
  <c r="BB1551"/>
  <c r="K1551"/>
  <c r="I1551"/>
  <c r="G1551"/>
  <c r="BA1551" s="1"/>
  <c r="B48" i="3"/>
  <c r="A48"/>
  <c r="BE1557" i="4"/>
  <c r="I48" i="3" s="1"/>
  <c r="BD1557" i="4"/>
  <c r="H48" i="3" s="1"/>
  <c r="BC1557" i="4"/>
  <c r="G48" i="3" s="1"/>
  <c r="BB1557" i="4"/>
  <c r="F48" i="3" s="1"/>
  <c r="K1557" i="4"/>
  <c r="I1557"/>
  <c r="G1557"/>
  <c r="BE1483"/>
  <c r="BC1483"/>
  <c r="BB1483"/>
  <c r="BA1483"/>
  <c r="K1483"/>
  <c r="I1483"/>
  <c r="G1483"/>
  <c r="BD1483" s="1"/>
  <c r="BD1549" s="1"/>
  <c r="H47" i="3" s="1"/>
  <c r="B47"/>
  <c r="A47"/>
  <c r="BE1549" i="4"/>
  <c r="I47" i="3" s="1"/>
  <c r="BC1549" i="4"/>
  <c r="G47" i="3" s="1"/>
  <c r="BB1549" i="4"/>
  <c r="F47" i="3" s="1"/>
  <c r="BA1549" i="4"/>
  <c r="E47" i="3" s="1"/>
  <c r="K1549" i="4"/>
  <c r="I1549"/>
  <c r="G1549"/>
  <c r="BE1480"/>
  <c r="BC1480"/>
  <c r="BB1480"/>
  <c r="BA1480"/>
  <c r="K1480"/>
  <c r="I1480"/>
  <c r="G1480"/>
  <c r="BD1480" s="1"/>
  <c r="BE1479"/>
  <c r="BC1479"/>
  <c r="BB1479"/>
  <c r="BA1479"/>
  <c r="K1479"/>
  <c r="I1479"/>
  <c r="G1479"/>
  <c r="BD1479" s="1"/>
  <c r="BE1478"/>
  <c r="BD1478"/>
  <c r="BB1478"/>
  <c r="BA1478"/>
  <c r="K1478"/>
  <c r="I1478"/>
  <c r="G1478"/>
  <c r="BC1478" s="1"/>
  <c r="BE1476"/>
  <c r="BD1476"/>
  <c r="BB1476"/>
  <c r="BA1476"/>
  <c r="K1476"/>
  <c r="I1476"/>
  <c r="G1476"/>
  <c r="BC1476" s="1"/>
  <c r="BE1474"/>
  <c r="BD1474"/>
  <c r="BB1474"/>
  <c r="BA1474"/>
  <c r="K1474"/>
  <c r="I1474"/>
  <c r="G1474"/>
  <c r="BC1474" s="1"/>
  <c r="BC1481" s="1"/>
  <c r="G46" i="3" s="1"/>
  <c r="BE1466" i="4"/>
  <c r="BC1466"/>
  <c r="BB1466"/>
  <c r="BA1466"/>
  <c r="K1466"/>
  <c r="I1466"/>
  <c r="G1466"/>
  <c r="BD1466" s="1"/>
  <c r="B46" i="3"/>
  <c r="A46"/>
  <c r="BE1481" i="4"/>
  <c r="I46" i="3" s="1"/>
  <c r="BB1481" i="4"/>
  <c r="F46" i="3" s="1"/>
  <c r="BA1481" i="4"/>
  <c r="E46" i="3" s="1"/>
  <c r="K1481" i="4"/>
  <c r="I1481"/>
  <c r="G1481"/>
  <c r="BE1463"/>
  <c r="BC1463"/>
  <c r="BB1463"/>
  <c r="BA1463"/>
  <c r="K1463"/>
  <c r="I1463"/>
  <c r="G1463"/>
  <c r="BD1463" s="1"/>
  <c r="BD1464" s="1"/>
  <c r="H45" i="3" s="1"/>
  <c r="B45"/>
  <c r="A45"/>
  <c r="BE1464" i="4"/>
  <c r="I45" i="3" s="1"/>
  <c r="BC1464" i="4"/>
  <c r="G45" i="3" s="1"/>
  <c r="BB1464" i="4"/>
  <c r="F45" i="3" s="1"/>
  <c r="BA1464" i="4"/>
  <c r="E45" i="3" s="1"/>
  <c r="K1464" i="4"/>
  <c r="I1464"/>
  <c r="G1464"/>
  <c r="BE1460"/>
  <c r="BC1460"/>
  <c r="BB1460"/>
  <c r="BA1460"/>
  <c r="K1460"/>
  <c r="I1460"/>
  <c r="G1460"/>
  <c r="BD1460" s="1"/>
  <c r="BD1461" s="1"/>
  <c r="H44" i="3" s="1"/>
  <c r="B44"/>
  <c r="A44"/>
  <c r="BE1461" i="4"/>
  <c r="I44" i="3" s="1"/>
  <c r="BC1461" i="4"/>
  <c r="G44" i="3" s="1"/>
  <c r="BB1461" i="4"/>
  <c r="F44" i="3" s="1"/>
  <c r="BA1461" i="4"/>
  <c r="E44" i="3" s="1"/>
  <c r="K1461" i="4"/>
  <c r="I1461"/>
  <c r="G1461"/>
  <c r="BE1457"/>
  <c r="BC1457"/>
  <c r="BB1457"/>
  <c r="BA1457"/>
  <c r="K1457"/>
  <c r="I1457"/>
  <c r="G1457"/>
  <c r="BD1457" s="1"/>
  <c r="BD1458" s="1"/>
  <c r="H43" i="3" s="1"/>
  <c r="B43"/>
  <c r="A43"/>
  <c r="BE1458" i="4"/>
  <c r="I43" i="3" s="1"/>
  <c r="BC1458" i="4"/>
  <c r="G43" i="3" s="1"/>
  <c r="BB1458" i="4"/>
  <c r="F43" i="3" s="1"/>
  <c r="BA1458" i="4"/>
  <c r="E43" i="3" s="1"/>
  <c r="K1458" i="4"/>
  <c r="I1458"/>
  <c r="G1458"/>
  <c r="BE1454"/>
  <c r="BC1454"/>
  <c r="BB1454"/>
  <c r="BA1454"/>
  <c r="K1454"/>
  <c r="I1454"/>
  <c r="G1454"/>
  <c r="BD1454" s="1"/>
  <c r="BD1455" s="1"/>
  <c r="H42" i="3" s="1"/>
  <c r="B42"/>
  <c r="A42"/>
  <c r="BE1455" i="4"/>
  <c r="I42" i="3" s="1"/>
  <c r="BC1455" i="4"/>
  <c r="G42" i="3" s="1"/>
  <c r="BB1455" i="4"/>
  <c r="F42" i="3" s="1"/>
  <c r="BA1455" i="4"/>
  <c r="E42" i="3" s="1"/>
  <c r="K1455" i="4"/>
  <c r="I1455"/>
  <c r="G1455"/>
  <c r="BE1451"/>
  <c r="BD1451"/>
  <c r="BC1451"/>
  <c r="BA1451"/>
  <c r="K1451"/>
  <c r="I1451"/>
  <c r="G1451"/>
  <c r="BB1451" s="1"/>
  <c r="BE1450"/>
  <c r="BD1450"/>
  <c r="BC1450"/>
  <c r="BA1450"/>
  <c r="K1450"/>
  <c r="I1450"/>
  <c r="G1450"/>
  <c r="BB1450" s="1"/>
  <c r="BE1449"/>
  <c r="BD1449"/>
  <c r="BC1449"/>
  <c r="BA1449"/>
  <c r="K1449"/>
  <c r="I1449"/>
  <c r="G1449"/>
  <c r="BB1449" s="1"/>
  <c r="BE1448"/>
  <c r="BD1448"/>
  <c r="BC1448"/>
  <c r="BA1448"/>
  <c r="K1448"/>
  <c r="I1448"/>
  <c r="G1448"/>
  <c r="BB1448" s="1"/>
  <c r="BE1447"/>
  <c r="BD1447"/>
  <c r="BC1447"/>
  <c r="BA1447"/>
  <c r="K1447"/>
  <c r="I1447"/>
  <c r="G1447"/>
  <c r="BB1447" s="1"/>
  <c r="BE1446"/>
  <c r="BD1446"/>
  <c r="BC1446"/>
  <c r="BA1446"/>
  <c r="K1446"/>
  <c r="I1446"/>
  <c r="G1446"/>
  <c r="BB1446" s="1"/>
  <c r="BE1445"/>
  <c r="BD1445"/>
  <c r="BC1445"/>
  <c r="BA1445"/>
  <c r="K1445"/>
  <c r="I1445"/>
  <c r="G1445"/>
  <c r="BB1445" s="1"/>
  <c r="BE1444"/>
  <c r="BD1444"/>
  <c r="BC1444"/>
  <c r="BA1444"/>
  <c r="K1444"/>
  <c r="I1444"/>
  <c r="G1444"/>
  <c r="BB1444" s="1"/>
  <c r="BE1443"/>
  <c r="BD1443"/>
  <c r="BC1443"/>
  <c r="BA1443"/>
  <c r="K1443"/>
  <c r="I1443"/>
  <c r="G1443"/>
  <c r="BB1443" s="1"/>
  <c r="BE1442"/>
  <c r="BD1442"/>
  <c r="BC1442"/>
  <c r="BA1442"/>
  <c r="K1442"/>
  <c r="I1442"/>
  <c r="G1442"/>
  <c r="BB1442" s="1"/>
  <c r="BE1441"/>
  <c r="BD1441"/>
  <c r="BC1441"/>
  <c r="BA1441"/>
  <c r="K1441"/>
  <c r="I1441"/>
  <c r="G1441"/>
  <c r="BB1441" s="1"/>
  <c r="BE1440"/>
  <c r="BD1440"/>
  <c r="BC1440"/>
  <c r="BA1440"/>
  <c r="K1440"/>
  <c r="I1440"/>
  <c r="G1440"/>
  <c r="BB1440" s="1"/>
  <c r="BE1439"/>
  <c r="BD1439"/>
  <c r="BC1439"/>
  <c r="BA1439"/>
  <c r="K1439"/>
  <c r="I1439"/>
  <c r="G1439"/>
  <c r="BB1439" s="1"/>
  <c r="BE1438"/>
  <c r="BD1438"/>
  <c r="BC1438"/>
  <c r="BA1438"/>
  <c r="K1438"/>
  <c r="I1438"/>
  <c r="G1438"/>
  <c r="BB1438" s="1"/>
  <c r="BE1437"/>
  <c r="BD1437"/>
  <c r="BC1437"/>
  <c r="BA1437"/>
  <c r="K1437"/>
  <c r="I1437"/>
  <c r="G1437"/>
  <c r="BB1437" s="1"/>
  <c r="BE1436"/>
  <c r="BD1436"/>
  <c r="BC1436"/>
  <c r="BA1436"/>
  <c r="K1436"/>
  <c r="I1436"/>
  <c r="G1436"/>
  <c r="BB1436" s="1"/>
  <c r="BE1432"/>
  <c r="BD1432"/>
  <c r="BC1432"/>
  <c r="BA1432"/>
  <c r="K1432"/>
  <c r="I1432"/>
  <c r="G1432"/>
  <c r="BB1432" s="1"/>
  <c r="BE1431"/>
  <c r="BD1431"/>
  <c r="BC1431"/>
  <c r="BA1431"/>
  <c r="K1431"/>
  <c r="I1431"/>
  <c r="G1431"/>
  <c r="BB1431" s="1"/>
  <c r="BE1429"/>
  <c r="BD1429"/>
  <c r="BC1429"/>
  <c r="BA1429"/>
  <c r="K1429"/>
  <c r="I1429"/>
  <c r="G1429"/>
  <c r="BB1429" s="1"/>
  <c r="BB1452" s="1"/>
  <c r="F41" i="3" s="1"/>
  <c r="B41"/>
  <c r="A41"/>
  <c r="BE1452" i="4"/>
  <c r="I41" i="3" s="1"/>
  <c r="BD1452" i="4"/>
  <c r="H41" i="3" s="1"/>
  <c r="BC1452" i="4"/>
  <c r="G41" i="3" s="1"/>
  <c r="BA1452" i="4"/>
  <c r="E41" i="3" s="1"/>
  <c r="K1452" i="4"/>
  <c r="I1452"/>
  <c r="G1452"/>
  <c r="BE1426"/>
  <c r="BD1426"/>
  <c r="BC1426"/>
  <c r="BA1426"/>
  <c r="K1426"/>
  <c r="I1426"/>
  <c r="G1426"/>
  <c r="BB1426" s="1"/>
  <c r="BE1425"/>
  <c r="BD1425"/>
  <c r="BC1425"/>
  <c r="BA1425"/>
  <c r="K1425"/>
  <c r="I1425"/>
  <c r="G1425"/>
  <c r="BB1425" s="1"/>
  <c r="BE1424"/>
  <c r="BD1424"/>
  <c r="BC1424"/>
  <c r="BA1424"/>
  <c r="K1424"/>
  <c r="I1424"/>
  <c r="G1424"/>
  <c r="BB1424" s="1"/>
  <c r="BE1423"/>
  <c r="BD1423"/>
  <c r="BC1423"/>
  <c r="BA1423"/>
  <c r="K1423"/>
  <c r="I1423"/>
  <c r="G1423"/>
  <c r="BB1423" s="1"/>
  <c r="BE1422"/>
  <c r="BD1422"/>
  <c r="BC1422"/>
  <c r="BA1422"/>
  <c r="K1422"/>
  <c r="I1422"/>
  <c r="G1422"/>
  <c r="BB1422" s="1"/>
  <c r="BE1421"/>
  <c r="BD1421"/>
  <c r="BC1421"/>
  <c r="BA1421"/>
  <c r="K1421"/>
  <c r="I1421"/>
  <c r="G1421"/>
  <c r="BB1421" s="1"/>
  <c r="BE1420"/>
  <c r="BD1420"/>
  <c r="BC1420"/>
  <c r="BA1420"/>
  <c r="K1420"/>
  <c r="I1420"/>
  <c r="G1420"/>
  <c r="BB1420" s="1"/>
  <c r="BE1419"/>
  <c r="BD1419"/>
  <c r="BC1419"/>
  <c r="BA1419"/>
  <c r="K1419"/>
  <c r="I1419"/>
  <c r="G1419"/>
  <c r="BB1419" s="1"/>
  <c r="BE1418"/>
  <c r="BD1418"/>
  <c r="BC1418"/>
  <c r="BA1418"/>
  <c r="K1418"/>
  <c r="I1418"/>
  <c r="G1418"/>
  <c r="BB1418" s="1"/>
  <c r="BE1417"/>
  <c r="BD1417"/>
  <c r="BC1417"/>
  <c r="BA1417"/>
  <c r="K1417"/>
  <c r="I1417"/>
  <c r="G1417"/>
  <c r="BB1417" s="1"/>
  <c r="BE1416"/>
  <c r="BD1416"/>
  <c r="BC1416"/>
  <c r="BA1416"/>
  <c r="K1416"/>
  <c r="I1416"/>
  <c r="G1416"/>
  <c r="BB1416" s="1"/>
  <c r="BE1415"/>
  <c r="BD1415"/>
  <c r="BC1415"/>
  <c r="BA1415"/>
  <c r="K1415"/>
  <c r="I1415"/>
  <c r="G1415"/>
  <c r="BB1415" s="1"/>
  <c r="BE1414"/>
  <c r="BD1414"/>
  <c r="BC1414"/>
  <c r="BA1414"/>
  <c r="K1414"/>
  <c r="I1414"/>
  <c r="G1414"/>
  <c r="BB1414" s="1"/>
  <c r="BE1413"/>
  <c r="BD1413"/>
  <c r="BC1413"/>
  <c r="BA1413"/>
  <c r="K1413"/>
  <c r="I1413"/>
  <c r="G1413"/>
  <c r="BB1413" s="1"/>
  <c r="BE1412"/>
  <c r="BD1412"/>
  <c r="BC1412"/>
  <c r="BA1412"/>
  <c r="K1412"/>
  <c r="I1412"/>
  <c r="G1412"/>
  <c r="BB1412" s="1"/>
  <c r="BE1411"/>
  <c r="BD1411"/>
  <c r="BC1411"/>
  <c r="BA1411"/>
  <c r="K1411"/>
  <c r="I1411"/>
  <c r="G1411"/>
  <c r="BB1411" s="1"/>
  <c r="BE1410"/>
  <c r="BD1410"/>
  <c r="BC1410"/>
  <c r="BA1410"/>
  <c r="K1410"/>
  <c r="I1410"/>
  <c r="G1410"/>
  <c r="BB1410" s="1"/>
  <c r="BE1409"/>
  <c r="BD1409"/>
  <c r="BC1409"/>
  <c r="BA1409"/>
  <c r="K1409"/>
  <c r="I1409"/>
  <c r="G1409"/>
  <c r="BB1409" s="1"/>
  <c r="BE1408"/>
  <c r="BD1408"/>
  <c r="BC1408"/>
  <c r="BA1408"/>
  <c r="K1408"/>
  <c r="I1408"/>
  <c r="G1408"/>
  <c r="BB1408" s="1"/>
  <c r="BE1407"/>
  <c r="BD1407"/>
  <c r="BC1407"/>
  <c r="BA1407"/>
  <c r="K1407"/>
  <c r="I1407"/>
  <c r="G1407"/>
  <c r="BB1407" s="1"/>
  <c r="B40" i="3"/>
  <c r="A40"/>
  <c r="BE1427" i="4"/>
  <c r="I40" i="3" s="1"/>
  <c r="BD1427" i="4"/>
  <c r="H40" i="3" s="1"/>
  <c r="BC1427" i="4"/>
  <c r="G40" i="3" s="1"/>
  <c r="BA1427" i="4"/>
  <c r="E40" i="3" s="1"/>
  <c r="K1427" i="4"/>
  <c r="I1427"/>
  <c r="G1427"/>
  <c r="BE1403"/>
  <c r="BD1403"/>
  <c r="BC1403"/>
  <c r="BA1403"/>
  <c r="K1403"/>
  <c r="I1403"/>
  <c r="G1403"/>
  <c r="BB1403" s="1"/>
  <c r="BE1362"/>
  <c r="BD1362"/>
  <c r="BC1362"/>
  <c r="BA1362"/>
  <c r="K1362"/>
  <c r="I1362"/>
  <c r="G1362"/>
  <c r="BB1362" s="1"/>
  <c r="BE1361"/>
  <c r="BD1361"/>
  <c r="BC1361"/>
  <c r="BA1361"/>
  <c r="K1361"/>
  <c r="I1361"/>
  <c r="G1361"/>
  <c r="BB1361" s="1"/>
  <c r="BE1355"/>
  <c r="BD1355"/>
  <c r="BC1355"/>
  <c r="BA1355"/>
  <c r="K1355"/>
  <c r="I1355"/>
  <c r="G1355"/>
  <c r="BB1355" s="1"/>
  <c r="BB1405" s="1"/>
  <c r="F39" i="3" s="1"/>
  <c r="B39"/>
  <c r="A39"/>
  <c r="BE1405" i="4"/>
  <c r="I39" i="3" s="1"/>
  <c r="BD1405" i="4"/>
  <c r="H39" i="3" s="1"/>
  <c r="BC1405" i="4"/>
  <c r="G39" i="3" s="1"/>
  <c r="BA1405" i="4"/>
  <c r="E39" i="3" s="1"/>
  <c r="K1405" i="4"/>
  <c r="I1405"/>
  <c r="G1405"/>
  <c r="BE1351"/>
  <c r="BD1351"/>
  <c r="BC1351"/>
  <c r="BA1351"/>
  <c r="K1351"/>
  <c r="I1351"/>
  <c r="G1351"/>
  <c r="BB1351" s="1"/>
  <c r="BE1340"/>
  <c r="BD1340"/>
  <c r="BC1340"/>
  <c r="BA1340"/>
  <c r="K1340"/>
  <c r="I1340"/>
  <c r="G1340"/>
  <c r="BB1340" s="1"/>
  <c r="BE1334"/>
  <c r="BD1334"/>
  <c r="BC1334"/>
  <c r="BA1334"/>
  <c r="K1334"/>
  <c r="I1334"/>
  <c r="G1334"/>
  <c r="BB1334" s="1"/>
  <c r="BE1332"/>
  <c r="BD1332"/>
  <c r="BC1332"/>
  <c r="BA1332"/>
  <c r="K1332"/>
  <c r="I1332"/>
  <c r="G1332"/>
  <c r="BB1332" s="1"/>
  <c r="B38" i="3"/>
  <c r="A38"/>
  <c r="BE1353" i="4"/>
  <c r="I38" i="3" s="1"/>
  <c r="BD1353" i="4"/>
  <c r="H38" i="3" s="1"/>
  <c r="BC1353" i="4"/>
  <c r="G38" i="3" s="1"/>
  <c r="BA1353" i="4"/>
  <c r="E38" i="3" s="1"/>
  <c r="K1353" i="4"/>
  <c r="I1353"/>
  <c r="G1353"/>
  <c r="BE1329"/>
  <c r="BD1329"/>
  <c r="BC1329"/>
  <c r="BA1329"/>
  <c r="K1329"/>
  <c r="I1329"/>
  <c r="G1329"/>
  <c r="BB1329" s="1"/>
  <c r="BE1327"/>
  <c r="BD1327"/>
  <c r="BC1327"/>
  <c r="BA1327"/>
  <c r="K1327"/>
  <c r="I1327"/>
  <c r="G1327"/>
  <c r="BB1327" s="1"/>
  <c r="BE1318"/>
  <c r="BD1318"/>
  <c r="BC1318"/>
  <c r="BA1318"/>
  <c r="K1318"/>
  <c r="I1318"/>
  <c r="G1318"/>
  <c r="BB1318" s="1"/>
  <c r="BE1317"/>
  <c r="BD1317"/>
  <c r="BC1317"/>
  <c r="BA1317"/>
  <c r="K1317"/>
  <c r="I1317"/>
  <c r="G1317"/>
  <c r="BB1317" s="1"/>
  <c r="BE1297"/>
  <c r="BD1297"/>
  <c r="BC1297"/>
  <c r="BA1297"/>
  <c r="K1297"/>
  <c r="I1297"/>
  <c r="G1297"/>
  <c r="BB1297" s="1"/>
  <c r="B37" i="3"/>
  <c r="A37"/>
  <c r="BE1330" i="4"/>
  <c r="I37" i="3" s="1"/>
  <c r="BD1330" i="4"/>
  <c r="H37" i="3" s="1"/>
  <c r="BC1330" i="4"/>
  <c r="G37" i="3" s="1"/>
  <c r="BA1330" i="4"/>
  <c r="E37" i="3" s="1"/>
  <c r="K1330" i="4"/>
  <c r="I1330"/>
  <c r="G1330"/>
  <c r="BE1294"/>
  <c r="BD1294"/>
  <c r="BC1294"/>
  <c r="BA1294"/>
  <c r="K1294"/>
  <c r="I1294"/>
  <c r="G1294"/>
  <c r="BB1294" s="1"/>
  <c r="BE1292"/>
  <c r="BD1292"/>
  <c r="BC1292"/>
  <c r="BA1292"/>
  <c r="K1292"/>
  <c r="I1292"/>
  <c r="G1292"/>
  <c r="BB1292" s="1"/>
  <c r="BE1290"/>
  <c r="BD1290"/>
  <c r="BC1290"/>
  <c r="BA1290"/>
  <c r="K1290"/>
  <c r="I1290"/>
  <c r="G1290"/>
  <c r="BB1290" s="1"/>
  <c r="BE1275"/>
  <c r="BD1275"/>
  <c r="BC1275"/>
  <c r="BA1275"/>
  <c r="K1275"/>
  <c r="I1275"/>
  <c r="G1275"/>
  <c r="BB1275" s="1"/>
  <c r="BE1273"/>
  <c r="BD1273"/>
  <c r="BC1273"/>
  <c r="BA1273"/>
  <c r="K1273"/>
  <c r="I1273"/>
  <c r="G1273"/>
  <c r="BB1273" s="1"/>
  <c r="BE1271"/>
  <c r="BD1271"/>
  <c r="BC1271"/>
  <c r="BA1271"/>
  <c r="K1271"/>
  <c r="I1271"/>
  <c r="G1271"/>
  <c r="BB1271" s="1"/>
  <c r="BE1262"/>
  <c r="BD1262"/>
  <c r="BC1262"/>
  <c r="BA1262"/>
  <c r="K1262"/>
  <c r="I1262"/>
  <c r="G1262"/>
  <c r="BB1262" s="1"/>
  <c r="BE1259"/>
  <c r="BD1259"/>
  <c r="BC1259"/>
  <c r="BA1259"/>
  <c r="K1259"/>
  <c r="I1259"/>
  <c r="G1259"/>
  <c r="BB1259" s="1"/>
  <c r="BE1254"/>
  <c r="BD1254"/>
  <c r="BC1254"/>
  <c r="BA1254"/>
  <c r="K1254"/>
  <c r="I1254"/>
  <c r="G1254"/>
  <c r="BB1254" s="1"/>
  <c r="BE1252"/>
  <c r="BD1252"/>
  <c r="BC1252"/>
  <c r="BA1252"/>
  <c r="K1252"/>
  <c r="I1252"/>
  <c r="G1252"/>
  <c r="BB1252" s="1"/>
  <c r="BE1248"/>
  <c r="BD1248"/>
  <c r="BC1248"/>
  <c r="BA1248"/>
  <c r="K1248"/>
  <c r="I1248"/>
  <c r="G1248"/>
  <c r="BB1248" s="1"/>
  <c r="BE1244"/>
  <c r="BD1244"/>
  <c r="BC1244"/>
  <c r="BA1244"/>
  <c r="K1244"/>
  <c r="I1244"/>
  <c r="G1244"/>
  <c r="BB1244" s="1"/>
  <c r="BB1295" s="1"/>
  <c r="F36" i="3" s="1"/>
  <c r="B36"/>
  <c r="A36"/>
  <c r="BE1295" i="4"/>
  <c r="I36" i="3" s="1"/>
  <c r="BD1295" i="4"/>
  <c r="H36" i="3" s="1"/>
  <c r="BC1295" i="4"/>
  <c r="G36" i="3" s="1"/>
  <c r="BA1295" i="4"/>
  <c r="E36" i="3" s="1"/>
  <c r="K1295" i="4"/>
  <c r="I1295"/>
  <c r="G1295"/>
  <c r="BE1241"/>
  <c r="BD1241"/>
  <c r="BC1241"/>
  <c r="BA1241"/>
  <c r="K1241"/>
  <c r="I1241"/>
  <c r="G1241"/>
  <c r="BB1241" s="1"/>
  <c r="BE1227"/>
  <c r="BD1227"/>
  <c r="BC1227"/>
  <c r="BA1227"/>
  <c r="K1227"/>
  <c r="I1227"/>
  <c r="G1227"/>
  <c r="BB1227" s="1"/>
  <c r="BE1220"/>
  <c r="BD1220"/>
  <c r="BC1220"/>
  <c r="BA1220"/>
  <c r="K1220"/>
  <c r="I1220"/>
  <c r="G1220"/>
  <c r="BB1220" s="1"/>
  <c r="BE1216"/>
  <c r="BD1216"/>
  <c r="BC1216"/>
  <c r="BA1216"/>
  <c r="K1216"/>
  <c r="I1216"/>
  <c r="G1216"/>
  <c r="BB1216" s="1"/>
  <c r="BE1212"/>
  <c r="BD1212"/>
  <c r="BC1212"/>
  <c r="BA1212"/>
  <c r="K1212"/>
  <c r="I1212"/>
  <c r="G1212"/>
  <c r="BB1212" s="1"/>
  <c r="BE1209"/>
  <c r="BD1209"/>
  <c r="BC1209"/>
  <c r="BA1209"/>
  <c r="K1209"/>
  <c r="I1209"/>
  <c r="G1209"/>
  <c r="BB1209" s="1"/>
  <c r="BE1204"/>
  <c r="BD1204"/>
  <c r="BC1204"/>
  <c r="BA1204"/>
  <c r="K1204"/>
  <c r="I1204"/>
  <c r="G1204"/>
  <c r="BB1204" s="1"/>
  <c r="BE1160"/>
  <c r="BD1160"/>
  <c r="BC1160"/>
  <c r="BA1160"/>
  <c r="K1160"/>
  <c r="I1160"/>
  <c r="G1160"/>
  <c r="BB1160" s="1"/>
  <c r="BE1156"/>
  <c r="BD1156"/>
  <c r="BC1156"/>
  <c r="BA1156"/>
  <c r="K1156"/>
  <c r="I1156"/>
  <c r="G1156"/>
  <c r="BB1156" s="1"/>
  <c r="BE1152"/>
  <c r="BD1152"/>
  <c r="BC1152"/>
  <c r="BA1152"/>
  <c r="K1152"/>
  <c r="I1152"/>
  <c r="G1152"/>
  <c r="BB1152" s="1"/>
  <c r="BE1150"/>
  <c r="BD1150"/>
  <c r="BC1150"/>
  <c r="BA1150"/>
  <c r="K1150"/>
  <c r="I1150"/>
  <c r="G1150"/>
  <c r="BB1150" s="1"/>
  <c r="BE1148"/>
  <c r="BD1148"/>
  <c r="BC1148"/>
  <c r="BA1148"/>
  <c r="K1148"/>
  <c r="I1148"/>
  <c r="G1148"/>
  <c r="BB1148" s="1"/>
  <c r="BE1128"/>
  <c r="BD1128"/>
  <c r="BC1128"/>
  <c r="BA1128"/>
  <c r="K1128"/>
  <c r="I1128"/>
  <c r="G1128"/>
  <c r="BB1128" s="1"/>
  <c r="BE1126"/>
  <c r="BD1126"/>
  <c r="BC1126"/>
  <c r="BA1126"/>
  <c r="K1126"/>
  <c r="I1126"/>
  <c r="G1126"/>
  <c r="BB1126" s="1"/>
  <c r="BE1124"/>
  <c r="BD1124"/>
  <c r="BC1124"/>
  <c r="BA1124"/>
  <c r="K1124"/>
  <c r="I1124"/>
  <c r="G1124"/>
  <c r="BB1124" s="1"/>
  <c r="BB1242" s="1"/>
  <c r="F35" i="3" s="1"/>
  <c r="B35"/>
  <c r="A35"/>
  <c r="BE1242" i="4"/>
  <c r="I35" i="3" s="1"/>
  <c r="BD1242" i="4"/>
  <c r="H35" i="3" s="1"/>
  <c r="BC1242" i="4"/>
  <c r="G35" i="3" s="1"/>
  <c r="BA1242" i="4"/>
  <c r="E35" i="3" s="1"/>
  <c r="K1242" i="4"/>
  <c r="I1242"/>
  <c r="G1242"/>
  <c r="BE1121"/>
  <c r="BD1121"/>
  <c r="BC1121"/>
  <c r="BA1121"/>
  <c r="K1121"/>
  <c r="I1121"/>
  <c r="G1121"/>
  <c r="BB1121" s="1"/>
  <c r="BE1120"/>
  <c r="BD1120"/>
  <c r="BC1120"/>
  <c r="BA1120"/>
  <c r="K1120"/>
  <c r="I1120"/>
  <c r="G1120"/>
  <c r="BB1120" s="1"/>
  <c r="BE1119"/>
  <c r="BD1119"/>
  <c r="BC1119"/>
  <c r="BA1119"/>
  <c r="K1119"/>
  <c r="I1119"/>
  <c r="G1119"/>
  <c r="BB1119" s="1"/>
  <c r="BE1118"/>
  <c r="BD1118"/>
  <c r="BC1118"/>
  <c r="BA1118"/>
  <c r="K1118"/>
  <c r="I1118"/>
  <c r="G1118"/>
  <c r="BB1118" s="1"/>
  <c r="BE1117"/>
  <c r="BD1117"/>
  <c r="BC1117"/>
  <c r="BA1117"/>
  <c r="K1117"/>
  <c r="I1117"/>
  <c r="G1117"/>
  <c r="BB1117" s="1"/>
  <c r="BE1116"/>
  <c r="BD1116"/>
  <c r="BC1116"/>
  <c r="BA1116"/>
  <c r="K1116"/>
  <c r="I1116"/>
  <c r="G1116"/>
  <c r="BB1116" s="1"/>
  <c r="BE1115"/>
  <c r="BD1115"/>
  <c r="BC1115"/>
  <c r="BA1115"/>
  <c r="K1115"/>
  <c r="I1115"/>
  <c r="G1115"/>
  <c r="BB1115" s="1"/>
  <c r="BE1114"/>
  <c r="BD1114"/>
  <c r="BC1114"/>
  <c r="BA1114"/>
  <c r="K1114"/>
  <c r="I1114"/>
  <c r="G1114"/>
  <c r="BB1114" s="1"/>
  <c r="BE1113"/>
  <c r="BD1113"/>
  <c r="BC1113"/>
  <c r="BA1113"/>
  <c r="K1113"/>
  <c r="I1113"/>
  <c r="G1113"/>
  <c r="BB1113" s="1"/>
  <c r="BE1112"/>
  <c r="BD1112"/>
  <c r="BC1112"/>
  <c r="BA1112"/>
  <c r="K1112"/>
  <c r="I1112"/>
  <c r="G1112"/>
  <c r="BB1112" s="1"/>
  <c r="BE1111"/>
  <c r="BD1111"/>
  <c r="BC1111"/>
  <c r="BA1111"/>
  <c r="K1111"/>
  <c r="I1111"/>
  <c r="G1111"/>
  <c r="BB1111" s="1"/>
  <c r="BE1110"/>
  <c r="BD1110"/>
  <c r="BC1110"/>
  <c r="BA1110"/>
  <c r="K1110"/>
  <c r="I1110"/>
  <c r="G1110"/>
  <c r="BB1110" s="1"/>
  <c r="BE1109"/>
  <c r="BD1109"/>
  <c r="BC1109"/>
  <c r="BA1109"/>
  <c r="K1109"/>
  <c r="I1109"/>
  <c r="G1109"/>
  <c r="BB1109" s="1"/>
  <c r="BE1108"/>
  <c r="BD1108"/>
  <c r="BC1108"/>
  <c r="BA1108"/>
  <c r="K1108"/>
  <c r="I1108"/>
  <c r="G1108"/>
  <c r="BB1108" s="1"/>
  <c r="B34" i="3"/>
  <c r="A34"/>
  <c r="BE1122" i="4"/>
  <c r="I34" i="3" s="1"/>
  <c r="BD1122" i="4"/>
  <c r="H34" i="3" s="1"/>
  <c r="BC1122" i="4"/>
  <c r="G34" i="3" s="1"/>
  <c r="BA1122" i="4"/>
  <c r="E34" i="3" s="1"/>
  <c r="K1122" i="4"/>
  <c r="I1122"/>
  <c r="G1122"/>
  <c r="BE1105"/>
  <c r="BD1105"/>
  <c r="BC1105"/>
  <c r="BA1105"/>
  <c r="K1105"/>
  <c r="I1105"/>
  <c r="G1105"/>
  <c r="BB1105" s="1"/>
  <c r="BE1104"/>
  <c r="BD1104"/>
  <c r="BC1104"/>
  <c r="BA1104"/>
  <c r="K1104"/>
  <c r="I1104"/>
  <c r="G1104"/>
  <c r="BB1104" s="1"/>
  <c r="BE1103"/>
  <c r="BD1103"/>
  <c r="BC1103"/>
  <c r="BA1103"/>
  <c r="K1103"/>
  <c r="I1103"/>
  <c r="G1103"/>
  <c r="BB1103" s="1"/>
  <c r="BE1102"/>
  <c r="BD1102"/>
  <c r="BC1102"/>
  <c r="BA1102"/>
  <c r="K1102"/>
  <c r="I1102"/>
  <c r="G1102"/>
  <c r="BB1102" s="1"/>
  <c r="BE1101"/>
  <c r="BD1101"/>
  <c r="BC1101"/>
  <c r="BA1101"/>
  <c r="K1101"/>
  <c r="I1101"/>
  <c r="G1101"/>
  <c r="BB1101" s="1"/>
  <c r="BE1100"/>
  <c r="BD1100"/>
  <c r="BC1100"/>
  <c r="BA1100"/>
  <c r="K1100"/>
  <c r="I1100"/>
  <c r="G1100"/>
  <c r="BB1100" s="1"/>
  <c r="BE1099"/>
  <c r="BD1099"/>
  <c r="BC1099"/>
  <c r="BA1099"/>
  <c r="K1099"/>
  <c r="I1099"/>
  <c r="G1099"/>
  <c r="BB1099" s="1"/>
  <c r="BE1098"/>
  <c r="BD1098"/>
  <c r="BC1098"/>
  <c r="BA1098"/>
  <c r="K1098"/>
  <c r="I1098"/>
  <c r="G1098"/>
  <c r="BB1098" s="1"/>
  <c r="BE1097"/>
  <c r="BD1097"/>
  <c r="BC1097"/>
  <c r="BA1097"/>
  <c r="K1097"/>
  <c r="I1097"/>
  <c r="G1097"/>
  <c r="BB1097" s="1"/>
  <c r="BE1096"/>
  <c r="BD1096"/>
  <c r="BC1096"/>
  <c r="BA1096"/>
  <c r="K1096"/>
  <c r="I1096"/>
  <c r="G1096"/>
  <c r="BB1096" s="1"/>
  <c r="BE1095"/>
  <c r="BD1095"/>
  <c r="BC1095"/>
  <c r="BA1095"/>
  <c r="K1095"/>
  <c r="I1095"/>
  <c r="G1095"/>
  <c r="BB1095" s="1"/>
  <c r="BE1094"/>
  <c r="BD1094"/>
  <c r="BC1094"/>
  <c r="BA1094"/>
  <c r="K1094"/>
  <c r="I1094"/>
  <c r="G1094"/>
  <c r="BB1094" s="1"/>
  <c r="BE1093"/>
  <c r="BD1093"/>
  <c r="BC1093"/>
  <c r="BA1093"/>
  <c r="K1093"/>
  <c r="I1093"/>
  <c r="G1093"/>
  <c r="BB1093" s="1"/>
  <c r="BE1092"/>
  <c r="BD1092"/>
  <c r="BC1092"/>
  <c r="BA1092"/>
  <c r="K1092"/>
  <c r="I1092"/>
  <c r="G1092"/>
  <c r="BB1092" s="1"/>
  <c r="BE1091"/>
  <c r="BD1091"/>
  <c r="BC1091"/>
  <c r="BA1091"/>
  <c r="K1091"/>
  <c r="I1091"/>
  <c r="G1091"/>
  <c r="BB1091" s="1"/>
  <c r="BE1090"/>
  <c r="BD1090"/>
  <c r="BC1090"/>
  <c r="BA1090"/>
  <c r="K1090"/>
  <c r="I1090"/>
  <c r="G1090"/>
  <c r="BB1090" s="1"/>
  <c r="BE1089"/>
  <c r="BD1089"/>
  <c r="BC1089"/>
  <c r="BA1089"/>
  <c r="K1089"/>
  <c r="I1089"/>
  <c r="G1089"/>
  <c r="BB1089" s="1"/>
  <c r="BE1088"/>
  <c r="BD1088"/>
  <c r="BC1088"/>
  <c r="BA1088"/>
  <c r="K1088"/>
  <c r="I1088"/>
  <c r="G1088"/>
  <c r="BB1088" s="1"/>
  <c r="BE1087"/>
  <c r="BD1087"/>
  <c r="BC1087"/>
  <c r="BA1087"/>
  <c r="K1087"/>
  <c r="I1087"/>
  <c r="G1087"/>
  <c r="BB1087" s="1"/>
  <c r="BE1086"/>
  <c r="BD1086"/>
  <c r="BC1086"/>
  <c r="BA1086"/>
  <c r="K1086"/>
  <c r="I1086"/>
  <c r="G1086"/>
  <c r="BB1086" s="1"/>
  <c r="BE1082"/>
  <c r="BD1082"/>
  <c r="BC1082"/>
  <c r="BA1082"/>
  <c r="K1082"/>
  <c r="I1082"/>
  <c r="G1082"/>
  <c r="BB1082" s="1"/>
  <c r="BE1068"/>
  <c r="BD1068"/>
  <c r="BC1068"/>
  <c r="BA1068"/>
  <c r="K1068"/>
  <c r="I1068"/>
  <c r="G1068"/>
  <c r="BB1068" s="1"/>
  <c r="BB1106" s="1"/>
  <c r="F33" i="3" s="1"/>
  <c r="B33"/>
  <c r="A33"/>
  <c r="BE1106" i="4"/>
  <c r="I33" i="3" s="1"/>
  <c r="BD1106" i="4"/>
  <c r="H33" i="3" s="1"/>
  <c r="BC1106" i="4"/>
  <c r="G33" i="3" s="1"/>
  <c r="BA1106" i="4"/>
  <c r="E33" i="3" s="1"/>
  <c r="K1106" i="4"/>
  <c r="I1106"/>
  <c r="G1106"/>
  <c r="BE1065"/>
  <c r="BD1065"/>
  <c r="BC1065"/>
  <c r="BA1065"/>
  <c r="K1065"/>
  <c r="I1065"/>
  <c r="G1065"/>
  <c r="BB1065" s="1"/>
  <c r="BE1055"/>
  <c r="BD1055"/>
  <c r="BC1055"/>
  <c r="BA1055"/>
  <c r="K1055"/>
  <c r="I1055"/>
  <c r="G1055"/>
  <c r="BB1055" s="1"/>
  <c r="BE1054"/>
  <c r="BD1054"/>
  <c r="BC1054"/>
  <c r="BA1054"/>
  <c r="K1054"/>
  <c r="I1054"/>
  <c r="G1054"/>
  <c r="BB1054" s="1"/>
  <c r="BE1053"/>
  <c r="BD1053"/>
  <c r="BC1053"/>
  <c r="BA1053"/>
  <c r="K1053"/>
  <c r="I1053"/>
  <c r="G1053"/>
  <c r="BB1053" s="1"/>
  <c r="BE1052"/>
  <c r="BD1052"/>
  <c r="BC1052"/>
  <c r="BA1052"/>
  <c r="K1052"/>
  <c r="I1052"/>
  <c r="G1052"/>
  <c r="BB1052" s="1"/>
  <c r="BE1051"/>
  <c r="BD1051"/>
  <c r="BC1051"/>
  <c r="BA1051"/>
  <c r="K1051"/>
  <c r="I1051"/>
  <c r="G1051"/>
  <c r="BB1051" s="1"/>
  <c r="BE1050"/>
  <c r="BD1050"/>
  <c r="BC1050"/>
  <c r="BA1050"/>
  <c r="K1050"/>
  <c r="I1050"/>
  <c r="G1050"/>
  <c r="BB1050" s="1"/>
  <c r="BE1049"/>
  <c r="BD1049"/>
  <c r="BC1049"/>
  <c r="BA1049"/>
  <c r="K1049"/>
  <c r="I1049"/>
  <c r="G1049"/>
  <c r="BB1049" s="1"/>
  <c r="BE1048"/>
  <c r="BD1048"/>
  <c r="BC1048"/>
  <c r="BA1048"/>
  <c r="K1048"/>
  <c r="I1048"/>
  <c r="G1048"/>
  <c r="BB1048" s="1"/>
  <c r="BE1047"/>
  <c r="BD1047"/>
  <c r="BC1047"/>
  <c r="BA1047"/>
  <c r="K1047"/>
  <c r="I1047"/>
  <c r="G1047"/>
  <c r="BB1047" s="1"/>
  <c r="BE1046"/>
  <c r="BD1046"/>
  <c r="BC1046"/>
  <c r="BA1046"/>
  <c r="K1046"/>
  <c r="I1046"/>
  <c r="G1046"/>
  <c r="BB1046" s="1"/>
  <c r="BE1045"/>
  <c r="BD1045"/>
  <c r="BC1045"/>
  <c r="BA1045"/>
  <c r="K1045"/>
  <c r="I1045"/>
  <c r="G1045"/>
  <c r="BB1045" s="1"/>
  <c r="BE1044"/>
  <c r="BD1044"/>
  <c r="BC1044"/>
  <c r="BA1044"/>
  <c r="K1044"/>
  <c r="I1044"/>
  <c r="G1044"/>
  <c r="BB1044" s="1"/>
  <c r="BE1043"/>
  <c r="BD1043"/>
  <c r="BC1043"/>
  <c r="BA1043"/>
  <c r="K1043"/>
  <c r="I1043"/>
  <c r="G1043"/>
  <c r="BB1043" s="1"/>
  <c r="BE1042"/>
  <c r="BD1042"/>
  <c r="BC1042"/>
  <c r="BA1042"/>
  <c r="K1042"/>
  <c r="I1042"/>
  <c r="G1042"/>
  <c r="BB1042" s="1"/>
  <c r="BE1041"/>
  <c r="BD1041"/>
  <c r="BC1041"/>
  <c r="BA1041"/>
  <c r="K1041"/>
  <c r="I1041"/>
  <c r="G1041"/>
  <c r="BB1041" s="1"/>
  <c r="BE1040"/>
  <c r="BD1040"/>
  <c r="BC1040"/>
  <c r="BA1040"/>
  <c r="K1040"/>
  <c r="I1040"/>
  <c r="G1040"/>
  <c r="BB1040" s="1"/>
  <c r="BE1039"/>
  <c r="BD1039"/>
  <c r="BC1039"/>
  <c r="BA1039"/>
  <c r="K1039"/>
  <c r="I1039"/>
  <c r="G1039"/>
  <c r="BB1039" s="1"/>
  <c r="BE1038"/>
  <c r="BD1038"/>
  <c r="BC1038"/>
  <c r="BA1038"/>
  <c r="K1038"/>
  <c r="I1038"/>
  <c r="G1038"/>
  <c r="BB1038" s="1"/>
  <c r="BE1037"/>
  <c r="BD1037"/>
  <c r="BC1037"/>
  <c r="BA1037"/>
  <c r="K1037"/>
  <c r="I1037"/>
  <c r="G1037"/>
  <c r="BB1037" s="1"/>
  <c r="BE1036"/>
  <c r="BD1036"/>
  <c r="BC1036"/>
  <c r="BA1036"/>
  <c r="K1036"/>
  <c r="I1036"/>
  <c r="G1036"/>
  <c r="BB1036" s="1"/>
  <c r="BE1035"/>
  <c r="BD1035"/>
  <c r="BC1035"/>
  <c r="BA1035"/>
  <c r="K1035"/>
  <c r="I1035"/>
  <c r="G1035"/>
  <c r="BB1035" s="1"/>
  <c r="BE1034"/>
  <c r="BD1034"/>
  <c r="BC1034"/>
  <c r="BA1034"/>
  <c r="K1034"/>
  <c r="I1034"/>
  <c r="G1034"/>
  <c r="BB1034" s="1"/>
  <c r="BE1033"/>
  <c r="BD1033"/>
  <c r="BC1033"/>
  <c r="BA1033"/>
  <c r="K1033"/>
  <c r="I1033"/>
  <c r="G1033"/>
  <c r="BB1033" s="1"/>
  <c r="BE1032"/>
  <c r="BD1032"/>
  <c r="BC1032"/>
  <c r="BA1032"/>
  <c r="K1032"/>
  <c r="I1032"/>
  <c r="G1032"/>
  <c r="BB1032" s="1"/>
  <c r="BB1066" s="1"/>
  <c r="F32" i="3" s="1"/>
  <c r="B32"/>
  <c r="A32"/>
  <c r="BE1066" i="4"/>
  <c r="I32" i="3" s="1"/>
  <c r="BD1066" i="4"/>
  <c r="H32" i="3" s="1"/>
  <c r="BC1066" i="4"/>
  <c r="G32" i="3" s="1"/>
  <c r="BA1066" i="4"/>
  <c r="E32" i="3" s="1"/>
  <c r="K1066" i="4"/>
  <c r="I1066"/>
  <c r="G1066"/>
  <c r="BE1029"/>
  <c r="BD1029"/>
  <c r="BC1029"/>
  <c r="BA1029"/>
  <c r="K1029"/>
  <c r="I1029"/>
  <c r="G1029"/>
  <c r="BB1029" s="1"/>
  <c r="BE1028"/>
  <c r="BD1028"/>
  <c r="BC1028"/>
  <c r="BA1028"/>
  <c r="K1028"/>
  <c r="I1028"/>
  <c r="G1028"/>
  <c r="BB1028" s="1"/>
  <c r="BE1027"/>
  <c r="BD1027"/>
  <c r="BC1027"/>
  <c r="BA1027"/>
  <c r="K1027"/>
  <c r="I1027"/>
  <c r="G1027"/>
  <c r="BB1027" s="1"/>
  <c r="BE1026"/>
  <c r="BD1026"/>
  <c r="BC1026"/>
  <c r="BA1026"/>
  <c r="K1026"/>
  <c r="I1026"/>
  <c r="G1026"/>
  <c r="BB1026" s="1"/>
  <c r="BE1025"/>
  <c r="BD1025"/>
  <c r="BC1025"/>
  <c r="BA1025"/>
  <c r="K1025"/>
  <c r="I1025"/>
  <c r="G1025"/>
  <c r="BB1025" s="1"/>
  <c r="BB1030" s="1"/>
  <c r="F31" i="3" s="1"/>
  <c r="B31"/>
  <c r="A31"/>
  <c r="BE1030" i="4"/>
  <c r="I31" i="3" s="1"/>
  <c r="BD1030" i="4"/>
  <c r="H31" i="3" s="1"/>
  <c r="BC1030" i="4"/>
  <c r="G31" i="3" s="1"/>
  <c r="BA1030" i="4"/>
  <c r="E31" i="3" s="1"/>
  <c r="K1030" i="4"/>
  <c r="I1030"/>
  <c r="G1030"/>
  <c r="BE1022"/>
  <c r="BD1022"/>
  <c r="BC1022"/>
  <c r="BA1022"/>
  <c r="K1022"/>
  <c r="I1022"/>
  <c r="G1022"/>
  <c r="BB1022" s="1"/>
  <c r="BE1021"/>
  <c r="BD1021"/>
  <c r="BC1021"/>
  <c r="BA1021"/>
  <c r="K1021"/>
  <c r="I1021"/>
  <c r="G1021"/>
  <c r="BB1021" s="1"/>
  <c r="BE1019"/>
  <c r="BD1019"/>
  <c r="BC1019"/>
  <c r="BA1019"/>
  <c r="K1019"/>
  <c r="I1019"/>
  <c r="G1019"/>
  <c r="BB1019" s="1"/>
  <c r="BB1023" s="1"/>
  <c r="F30" i="3" s="1"/>
  <c r="B30"/>
  <c r="A30"/>
  <c r="BE1023" i="4"/>
  <c r="I30" i="3" s="1"/>
  <c r="BD1023" i="4"/>
  <c r="H30" i="3" s="1"/>
  <c r="BC1023" i="4"/>
  <c r="G30" i="3" s="1"/>
  <c r="BA1023" i="4"/>
  <c r="E30" i="3" s="1"/>
  <c r="K1023" i="4"/>
  <c r="I1023"/>
  <c r="G1023"/>
  <c r="BE1016"/>
  <c r="BD1016"/>
  <c r="BC1016"/>
  <c r="BA1016"/>
  <c r="K1016"/>
  <c r="I1016"/>
  <c r="G1016"/>
  <c r="BB1016" s="1"/>
  <c r="BB1017" s="1"/>
  <c r="F29" i="3" s="1"/>
  <c r="B29"/>
  <c r="A29"/>
  <c r="BE1017" i="4"/>
  <c r="I29" i="3" s="1"/>
  <c r="BD1017" i="4"/>
  <c r="H29" i="3" s="1"/>
  <c r="BC1017" i="4"/>
  <c r="G29" i="3" s="1"/>
  <c r="BA1017" i="4"/>
  <c r="E29" i="3" s="1"/>
  <c r="K1017" i="4"/>
  <c r="I1017"/>
  <c r="G1017"/>
  <c r="BE1013"/>
  <c r="BD1013"/>
  <c r="BC1013"/>
  <c r="BA1013"/>
  <c r="K1013"/>
  <c r="I1013"/>
  <c r="G1013"/>
  <c r="BB1013" s="1"/>
  <c r="BB1014" s="1"/>
  <c r="F28" i="3" s="1"/>
  <c r="B28"/>
  <c r="A28"/>
  <c r="BE1014" i="4"/>
  <c r="I28" i="3" s="1"/>
  <c r="BD1014" i="4"/>
  <c r="H28" i="3" s="1"/>
  <c r="BC1014" i="4"/>
  <c r="G28" i="3" s="1"/>
  <c r="BA1014" i="4"/>
  <c r="E28" i="3" s="1"/>
  <c r="K1014" i="4"/>
  <c r="I1014"/>
  <c r="G1014"/>
  <c r="BE1010"/>
  <c r="BD1010"/>
  <c r="BC1010"/>
  <c r="BA1010"/>
  <c r="K1010"/>
  <c r="I1010"/>
  <c r="G1010"/>
  <c r="BB1010" s="1"/>
  <c r="BE1009"/>
  <c r="BD1009"/>
  <c r="BC1009"/>
  <c r="BA1009"/>
  <c r="K1009"/>
  <c r="I1009"/>
  <c r="G1009"/>
  <c r="BB1009" s="1"/>
  <c r="BE1007"/>
  <c r="BD1007"/>
  <c r="BC1007"/>
  <c r="BA1007"/>
  <c r="K1007"/>
  <c r="I1007"/>
  <c r="G1007"/>
  <c r="BB1007" s="1"/>
  <c r="BE1004"/>
  <c r="BD1004"/>
  <c r="BC1004"/>
  <c r="BA1004"/>
  <c r="K1004"/>
  <c r="I1004"/>
  <c r="G1004"/>
  <c r="BB1004" s="1"/>
  <c r="BE1002"/>
  <c r="BD1002"/>
  <c r="BC1002"/>
  <c r="BA1002"/>
  <c r="K1002"/>
  <c r="I1002"/>
  <c r="G1002"/>
  <c r="BB1002" s="1"/>
  <c r="BE1000"/>
  <c r="BD1000"/>
  <c r="BC1000"/>
  <c r="BA1000"/>
  <c r="K1000"/>
  <c r="I1000"/>
  <c r="G1000"/>
  <c r="BB1000" s="1"/>
  <c r="BE998"/>
  <c r="BD998"/>
  <c r="BC998"/>
  <c r="BA998"/>
  <c r="K998"/>
  <c r="I998"/>
  <c r="G998"/>
  <c r="BB998" s="1"/>
  <c r="BB1011" s="1"/>
  <c r="F27" i="3" s="1"/>
  <c r="B27"/>
  <c r="A27"/>
  <c r="BE1011" i="4"/>
  <c r="I27" i="3" s="1"/>
  <c r="BD1011" i="4"/>
  <c r="H27" i="3" s="1"/>
  <c r="BC1011" i="4"/>
  <c r="G27" i="3" s="1"/>
  <c r="BA1011" i="4"/>
  <c r="E27" i="3" s="1"/>
  <c r="K1011" i="4"/>
  <c r="I1011"/>
  <c r="G1011"/>
  <c r="BE995"/>
  <c r="BD995"/>
  <c r="BC995"/>
  <c r="BA995"/>
  <c r="K995"/>
  <c r="I995"/>
  <c r="G995"/>
  <c r="BB995" s="1"/>
  <c r="BE993"/>
  <c r="BD993"/>
  <c r="BC993"/>
  <c r="BA993"/>
  <c r="K993"/>
  <c r="I993"/>
  <c r="G993"/>
  <c r="BB993" s="1"/>
  <c r="BE991"/>
  <c r="BD991"/>
  <c r="BC991"/>
  <c r="BA991"/>
  <c r="K991"/>
  <c r="I991"/>
  <c r="G991"/>
  <c r="BB991" s="1"/>
  <c r="BE989"/>
  <c r="BD989"/>
  <c r="BC989"/>
  <c r="BA989"/>
  <c r="K989"/>
  <c r="I989"/>
  <c r="G989"/>
  <c r="BB989" s="1"/>
  <c r="BE987"/>
  <c r="BD987"/>
  <c r="BC987"/>
  <c r="BA987"/>
  <c r="K987"/>
  <c r="I987"/>
  <c r="G987"/>
  <c r="BB987" s="1"/>
  <c r="BE984"/>
  <c r="BD984"/>
  <c r="BC984"/>
  <c r="BA984"/>
  <c r="K984"/>
  <c r="I984"/>
  <c r="G984"/>
  <c r="BB984" s="1"/>
  <c r="BE982"/>
  <c r="BD982"/>
  <c r="BC982"/>
  <c r="BA982"/>
  <c r="K982"/>
  <c r="I982"/>
  <c r="G982"/>
  <c r="BB982" s="1"/>
  <c r="BE977"/>
  <c r="BD977"/>
  <c r="BC977"/>
  <c r="BA977"/>
  <c r="K977"/>
  <c r="I977"/>
  <c r="G977"/>
  <c r="BB977" s="1"/>
  <c r="BE975"/>
  <c r="BD975"/>
  <c r="BC975"/>
  <c r="BA975"/>
  <c r="K975"/>
  <c r="I975"/>
  <c r="G975"/>
  <c r="BB975" s="1"/>
  <c r="BE926"/>
  <c r="BD926"/>
  <c r="BC926"/>
  <c r="BA926"/>
  <c r="K926"/>
  <c r="I926"/>
  <c r="G926"/>
  <c r="BB926" s="1"/>
  <c r="BE922"/>
  <c r="BD922"/>
  <c r="BC922"/>
  <c r="BA922"/>
  <c r="K922"/>
  <c r="I922"/>
  <c r="G922"/>
  <c r="BB922" s="1"/>
  <c r="BE916"/>
  <c r="BD916"/>
  <c r="BC916"/>
  <c r="BA916"/>
  <c r="K916"/>
  <c r="I916"/>
  <c r="G916"/>
  <c r="BB916" s="1"/>
  <c r="BE905"/>
  <c r="BD905"/>
  <c r="BC905"/>
  <c r="BA905"/>
  <c r="K905"/>
  <c r="I905"/>
  <c r="G905"/>
  <c r="BB905" s="1"/>
  <c r="BE902"/>
  <c r="BD902"/>
  <c r="BC902"/>
  <c r="BA902"/>
  <c r="K902"/>
  <c r="I902"/>
  <c r="G902"/>
  <c r="BB902" s="1"/>
  <c r="BE895"/>
  <c r="BD895"/>
  <c r="BC895"/>
  <c r="BA895"/>
  <c r="K895"/>
  <c r="I895"/>
  <c r="G895"/>
  <c r="BB895" s="1"/>
  <c r="BE893"/>
  <c r="BD893"/>
  <c r="BC893"/>
  <c r="BA893"/>
  <c r="K893"/>
  <c r="I893"/>
  <c r="G893"/>
  <c r="BB893" s="1"/>
  <c r="BE890"/>
  <c r="BD890"/>
  <c r="BC890"/>
  <c r="BA890"/>
  <c r="K890"/>
  <c r="I890"/>
  <c r="G890"/>
  <c r="BB890" s="1"/>
  <c r="BB996" s="1"/>
  <c r="F26" i="3" s="1"/>
  <c r="B26"/>
  <c r="A26"/>
  <c r="BE996" i="4"/>
  <c r="I26" i="3" s="1"/>
  <c r="BD996" i="4"/>
  <c r="H26" i="3" s="1"/>
  <c r="BC996" i="4"/>
  <c r="G26" i="3" s="1"/>
  <c r="BA996" i="4"/>
  <c r="E26" i="3" s="1"/>
  <c r="K996" i="4"/>
  <c r="I996"/>
  <c r="G996"/>
  <c r="BE887"/>
  <c r="BD887"/>
  <c r="BC887"/>
  <c r="BA887"/>
  <c r="K887"/>
  <c r="I887"/>
  <c r="G887"/>
  <c r="BB887" s="1"/>
  <c r="BE883"/>
  <c r="BD883"/>
  <c r="BC883"/>
  <c r="BA883"/>
  <c r="K883"/>
  <c r="I883"/>
  <c r="G883"/>
  <c r="BB883" s="1"/>
  <c r="BE881"/>
  <c r="BD881"/>
  <c r="BC881"/>
  <c r="BA881"/>
  <c r="K881"/>
  <c r="I881"/>
  <c r="G881"/>
  <c r="BB881" s="1"/>
  <c r="BE875"/>
  <c r="BD875"/>
  <c r="BC875"/>
  <c r="BA875"/>
  <c r="K875"/>
  <c r="I875"/>
  <c r="G875"/>
  <c r="BB875" s="1"/>
  <c r="BE873"/>
  <c r="BD873"/>
  <c r="BC873"/>
  <c r="BA873"/>
  <c r="K873"/>
  <c r="I873"/>
  <c r="G873"/>
  <c r="BB873" s="1"/>
  <c r="BE867"/>
  <c r="BD867"/>
  <c r="BC867"/>
  <c r="BA867"/>
  <c r="K867"/>
  <c r="I867"/>
  <c r="G867"/>
  <c r="BB867" s="1"/>
  <c r="BE849"/>
  <c r="BD849"/>
  <c r="BC849"/>
  <c r="BA849"/>
  <c r="K849"/>
  <c r="I849"/>
  <c r="G849"/>
  <c r="BB849" s="1"/>
  <c r="BB888" s="1"/>
  <c r="F25" i="3" s="1"/>
  <c r="B25"/>
  <c r="A25"/>
  <c r="BE888" i="4"/>
  <c r="I25" i="3" s="1"/>
  <c r="BD888" i="4"/>
  <c r="H25" i="3" s="1"/>
  <c r="BC888" i="4"/>
  <c r="G25" i="3" s="1"/>
  <c r="BA888" i="4"/>
  <c r="E25" i="3" s="1"/>
  <c r="K888" i="4"/>
  <c r="I888"/>
  <c r="G888"/>
  <c r="BE846"/>
  <c r="BD846"/>
  <c r="BC846"/>
  <c r="BA846"/>
  <c r="K846"/>
  <c r="I846"/>
  <c r="G846"/>
  <c r="BB846" s="1"/>
  <c r="BE843"/>
  <c r="BD843"/>
  <c r="BC843"/>
  <c r="BA843"/>
  <c r="K843"/>
  <c r="I843"/>
  <c r="G843"/>
  <c r="BB843" s="1"/>
  <c r="BE840"/>
  <c r="BD840"/>
  <c r="BC840"/>
  <c r="BA840"/>
  <c r="K840"/>
  <c r="I840"/>
  <c r="G840"/>
  <c r="BB840" s="1"/>
  <c r="BE838"/>
  <c r="BD838"/>
  <c r="BC838"/>
  <c r="BA838"/>
  <c r="K838"/>
  <c r="I838"/>
  <c r="G838"/>
  <c r="BB838" s="1"/>
  <c r="BE837"/>
  <c r="BD837"/>
  <c r="BC837"/>
  <c r="BA837"/>
  <c r="K837"/>
  <c r="I837"/>
  <c r="G837"/>
  <c r="BB837" s="1"/>
  <c r="BE813"/>
  <c r="BD813"/>
  <c r="BC813"/>
  <c r="BA813"/>
  <c r="K813"/>
  <c r="I813"/>
  <c r="G813"/>
  <c r="BB813" s="1"/>
  <c r="BE812"/>
  <c r="BD812"/>
  <c r="BC812"/>
  <c r="BA812"/>
  <c r="K812"/>
  <c r="I812"/>
  <c r="G812"/>
  <c r="BB812" s="1"/>
  <c r="BE811"/>
  <c r="BD811"/>
  <c r="BC811"/>
  <c r="BA811"/>
  <c r="K811"/>
  <c r="I811"/>
  <c r="G811"/>
  <c r="BB811" s="1"/>
  <c r="BE808"/>
  <c r="BD808"/>
  <c r="BC808"/>
  <c r="BA808"/>
  <c r="K808"/>
  <c r="I808"/>
  <c r="G808"/>
  <c r="BB808" s="1"/>
  <c r="BE774"/>
  <c r="BD774"/>
  <c r="BC774"/>
  <c r="BA774"/>
  <c r="K774"/>
  <c r="I774"/>
  <c r="G774"/>
  <c r="BB774" s="1"/>
  <c r="BE771"/>
  <c r="BD771"/>
  <c r="BC771"/>
  <c r="BA771"/>
  <c r="K771"/>
  <c r="I771"/>
  <c r="G771"/>
  <c r="BB771" s="1"/>
  <c r="BB847" s="1"/>
  <c r="F24" i="3" s="1"/>
  <c r="B24"/>
  <c r="A24"/>
  <c r="BE847" i="4"/>
  <c r="I24" i="3" s="1"/>
  <c r="BD847" i="4"/>
  <c r="H24" i="3" s="1"/>
  <c r="BC847" i="4"/>
  <c r="G24" i="3" s="1"/>
  <c r="BA847" i="4"/>
  <c r="E24" i="3" s="1"/>
  <c r="K847" i="4"/>
  <c r="I847"/>
  <c r="G847"/>
  <c r="BE768"/>
  <c r="BD768"/>
  <c r="BC768"/>
  <c r="BB768"/>
  <c r="K768"/>
  <c r="I768"/>
  <c r="G768"/>
  <c r="BA768" s="1"/>
  <c r="BA769" s="1"/>
  <c r="E23" i="3" s="1"/>
  <c r="B23"/>
  <c r="A23"/>
  <c r="BE769" i="4"/>
  <c r="I23" i="3" s="1"/>
  <c r="BD769" i="4"/>
  <c r="H23" i="3" s="1"/>
  <c r="BC769" i="4"/>
  <c r="G23" i="3" s="1"/>
  <c r="BB769" i="4"/>
  <c r="F23" i="3" s="1"/>
  <c r="K769" i="4"/>
  <c r="I769"/>
  <c r="G769"/>
  <c r="BE764"/>
  <c r="BD764"/>
  <c r="BC764"/>
  <c r="BB764"/>
  <c r="K764"/>
  <c r="I764"/>
  <c r="G764"/>
  <c r="BA764" s="1"/>
  <c r="BE758"/>
  <c r="BD758"/>
  <c r="BC758"/>
  <c r="BB758"/>
  <c r="K758"/>
  <c r="I758"/>
  <c r="G758"/>
  <c r="BA758" s="1"/>
  <c r="BE755"/>
  <c r="BD755"/>
  <c r="BC755"/>
  <c r="BB755"/>
  <c r="K755"/>
  <c r="I755"/>
  <c r="G755"/>
  <c r="BA755" s="1"/>
  <c r="BE753"/>
  <c r="BD753"/>
  <c r="BC753"/>
  <c r="BB753"/>
  <c r="K753"/>
  <c r="I753"/>
  <c r="G753"/>
  <c r="BA753" s="1"/>
  <c r="BE751"/>
  <c r="BD751"/>
  <c r="BC751"/>
  <c r="BB751"/>
  <c r="K751"/>
  <c r="I751"/>
  <c r="G751"/>
  <c r="BA751" s="1"/>
  <c r="BE748"/>
  <c r="BD748"/>
  <c r="BC748"/>
  <c r="BB748"/>
  <c r="K748"/>
  <c r="I748"/>
  <c r="G748"/>
  <c r="BA748" s="1"/>
  <c r="BE746"/>
  <c r="BD746"/>
  <c r="BC746"/>
  <c r="BB746"/>
  <c r="K746"/>
  <c r="I746"/>
  <c r="G746"/>
  <c r="BA746" s="1"/>
  <c r="BE744"/>
  <c r="BD744"/>
  <c r="BC744"/>
  <c r="BB744"/>
  <c r="K744"/>
  <c r="I744"/>
  <c r="G744"/>
  <c r="BA744" s="1"/>
  <c r="BE741"/>
  <c r="BD741"/>
  <c r="BC741"/>
  <c r="BB741"/>
  <c r="K741"/>
  <c r="I741"/>
  <c r="G741"/>
  <c r="BA741" s="1"/>
  <c r="BE739"/>
  <c r="BD739"/>
  <c r="BC739"/>
  <c r="BB739"/>
  <c r="K739"/>
  <c r="I739"/>
  <c r="G739"/>
  <c r="BA739" s="1"/>
  <c r="BE737"/>
  <c r="BD737"/>
  <c r="BC737"/>
  <c r="BB737"/>
  <c r="K737"/>
  <c r="I737"/>
  <c r="G737"/>
  <c r="BA737" s="1"/>
  <c r="BE735"/>
  <c r="BD735"/>
  <c r="BC735"/>
  <c r="BB735"/>
  <c r="K735"/>
  <c r="I735"/>
  <c r="G735"/>
  <c r="BA735" s="1"/>
  <c r="BE733"/>
  <c r="BD733"/>
  <c r="BC733"/>
  <c r="BB733"/>
  <c r="K733"/>
  <c r="I733"/>
  <c r="G733"/>
  <c r="BA733" s="1"/>
  <c r="BE731"/>
  <c r="BD731"/>
  <c r="BC731"/>
  <c r="BB731"/>
  <c r="K731"/>
  <c r="I731"/>
  <c r="G731"/>
  <c r="BA731" s="1"/>
  <c r="BE730"/>
  <c r="BD730"/>
  <c r="BC730"/>
  <c r="BB730"/>
  <c r="K730"/>
  <c r="I730"/>
  <c r="G730"/>
  <c r="BA730" s="1"/>
  <c r="BE728"/>
  <c r="BD728"/>
  <c r="BC728"/>
  <c r="BB728"/>
  <c r="K728"/>
  <c r="I728"/>
  <c r="G728"/>
  <c r="BA728" s="1"/>
  <c r="BE726"/>
  <c r="BD726"/>
  <c r="BC726"/>
  <c r="BB726"/>
  <c r="K726"/>
  <c r="I726"/>
  <c r="G726"/>
  <c r="BA726" s="1"/>
  <c r="BE724"/>
  <c r="BD724"/>
  <c r="BC724"/>
  <c r="BB724"/>
  <c r="K724"/>
  <c r="I724"/>
  <c r="G724"/>
  <c r="BA724" s="1"/>
  <c r="BE721"/>
  <c r="BD721"/>
  <c r="BC721"/>
  <c r="BB721"/>
  <c r="K721"/>
  <c r="I721"/>
  <c r="G721"/>
  <c r="BA721" s="1"/>
  <c r="BE719"/>
  <c r="BD719"/>
  <c r="BC719"/>
  <c r="BB719"/>
  <c r="K719"/>
  <c r="I719"/>
  <c r="G719"/>
  <c r="BA719" s="1"/>
  <c r="BE716"/>
  <c r="BD716"/>
  <c r="BC716"/>
  <c r="BB716"/>
  <c r="K716"/>
  <c r="I716"/>
  <c r="G716"/>
  <c r="BA716" s="1"/>
  <c r="BE714"/>
  <c r="BD714"/>
  <c r="BC714"/>
  <c r="BB714"/>
  <c r="K714"/>
  <c r="I714"/>
  <c r="G714"/>
  <c r="BA714" s="1"/>
  <c r="BE712"/>
  <c r="BD712"/>
  <c r="BC712"/>
  <c r="BB712"/>
  <c r="K712"/>
  <c r="I712"/>
  <c r="G712"/>
  <c r="BA712" s="1"/>
  <c r="BE710"/>
  <c r="BD710"/>
  <c r="BC710"/>
  <c r="BB710"/>
  <c r="K710"/>
  <c r="I710"/>
  <c r="G710"/>
  <c r="BA710" s="1"/>
  <c r="BE708"/>
  <c r="BD708"/>
  <c r="BC708"/>
  <c r="BB708"/>
  <c r="K708"/>
  <c r="I708"/>
  <c r="G708"/>
  <c r="BA708" s="1"/>
  <c r="BE706"/>
  <c r="BD706"/>
  <c r="BC706"/>
  <c r="BB706"/>
  <c r="K706"/>
  <c r="I706"/>
  <c r="G706"/>
  <c r="BA706" s="1"/>
  <c r="B22" i="3"/>
  <c r="A22"/>
  <c r="BE766" i="4"/>
  <c r="I22" i="3" s="1"/>
  <c r="BD766" i="4"/>
  <c r="H22" i="3" s="1"/>
  <c r="BC766" i="4"/>
  <c r="G22" i="3" s="1"/>
  <c r="BB766" i="4"/>
  <c r="F22" i="3" s="1"/>
  <c r="K766" i="4"/>
  <c r="I766"/>
  <c r="G766"/>
  <c r="BE702"/>
  <c r="BD702"/>
  <c r="BC702"/>
  <c r="BB702"/>
  <c r="K702"/>
  <c r="I702"/>
  <c r="G702"/>
  <c r="BA702" s="1"/>
  <c r="BE700"/>
  <c r="BD700"/>
  <c r="BC700"/>
  <c r="BB700"/>
  <c r="K700"/>
  <c r="I700"/>
  <c r="G700"/>
  <c r="BA700" s="1"/>
  <c r="BE697"/>
  <c r="BD697"/>
  <c r="BC697"/>
  <c r="BB697"/>
  <c r="K697"/>
  <c r="I697"/>
  <c r="G697"/>
  <c r="BA697" s="1"/>
  <c r="BE694"/>
  <c r="BD694"/>
  <c r="BC694"/>
  <c r="BB694"/>
  <c r="K694"/>
  <c r="I694"/>
  <c r="G694"/>
  <c r="BA694" s="1"/>
  <c r="BA704" s="1"/>
  <c r="E21" i="3" s="1"/>
  <c r="B21"/>
  <c r="A21"/>
  <c r="BE704" i="4"/>
  <c r="I21" i="3" s="1"/>
  <c r="BD704" i="4"/>
  <c r="H21" i="3" s="1"/>
  <c r="BC704" i="4"/>
  <c r="G21" i="3" s="1"/>
  <c r="BB704" i="4"/>
  <c r="F21" i="3" s="1"/>
  <c r="K704" i="4"/>
  <c r="I704"/>
  <c r="G704"/>
  <c r="BE690"/>
  <c r="BD690"/>
  <c r="BC690"/>
  <c r="BB690"/>
  <c r="K690"/>
  <c r="I690"/>
  <c r="G690"/>
  <c r="BA690" s="1"/>
  <c r="BE688"/>
  <c r="BD688"/>
  <c r="BC688"/>
  <c r="BB688"/>
  <c r="K688"/>
  <c r="I688"/>
  <c r="G688"/>
  <c r="BA688" s="1"/>
  <c r="BE686"/>
  <c r="BD686"/>
  <c r="BC686"/>
  <c r="BB686"/>
  <c r="K686"/>
  <c r="I686"/>
  <c r="G686"/>
  <c r="BA686" s="1"/>
  <c r="BE683"/>
  <c r="BD683"/>
  <c r="BC683"/>
  <c r="BB683"/>
  <c r="K683"/>
  <c r="I683"/>
  <c r="G683"/>
  <c r="BA683" s="1"/>
  <c r="BE679"/>
  <c r="BD679"/>
  <c r="BC679"/>
  <c r="BB679"/>
  <c r="K679"/>
  <c r="I679"/>
  <c r="G679"/>
  <c r="BA679" s="1"/>
  <c r="BE677"/>
  <c r="BD677"/>
  <c r="BC677"/>
  <c r="BB677"/>
  <c r="K677"/>
  <c r="I677"/>
  <c r="G677"/>
  <c r="BA677" s="1"/>
  <c r="BE675"/>
  <c r="BD675"/>
  <c r="BC675"/>
  <c r="BB675"/>
  <c r="K675"/>
  <c r="I675"/>
  <c r="G675"/>
  <c r="BA675" s="1"/>
  <c r="BE668"/>
  <c r="BD668"/>
  <c r="BC668"/>
  <c r="BB668"/>
  <c r="K668"/>
  <c r="I668"/>
  <c r="G668"/>
  <c r="BA668" s="1"/>
  <c r="BE666"/>
  <c r="BD666"/>
  <c r="BC666"/>
  <c r="BB666"/>
  <c r="K666"/>
  <c r="I666"/>
  <c r="G666"/>
  <c r="BA666" s="1"/>
  <c r="BE661"/>
  <c r="BD661"/>
  <c r="BC661"/>
  <c r="BB661"/>
  <c r="K661"/>
  <c r="I661"/>
  <c r="G661"/>
  <c r="BA661" s="1"/>
  <c r="BE659"/>
  <c r="BD659"/>
  <c r="BC659"/>
  <c r="BB659"/>
  <c r="K659"/>
  <c r="I659"/>
  <c r="G659"/>
  <c r="BA659" s="1"/>
  <c r="BE655"/>
  <c r="BD655"/>
  <c r="BC655"/>
  <c r="BB655"/>
  <c r="K655"/>
  <c r="I655"/>
  <c r="G655"/>
  <c r="BA655" s="1"/>
  <c r="BE647"/>
  <c r="BD647"/>
  <c r="BC647"/>
  <c r="BB647"/>
  <c r="K647"/>
  <c r="I647"/>
  <c r="G647"/>
  <c r="BA647" s="1"/>
  <c r="BE644"/>
  <c r="BD644"/>
  <c r="BC644"/>
  <c r="BB644"/>
  <c r="K644"/>
  <c r="I644"/>
  <c r="G644"/>
  <c r="BA644" s="1"/>
  <c r="BE642"/>
  <c r="BD642"/>
  <c r="BC642"/>
  <c r="BB642"/>
  <c r="K642"/>
  <c r="I642"/>
  <c r="G642"/>
  <c r="BA642" s="1"/>
  <c r="BE640"/>
  <c r="BD640"/>
  <c r="BC640"/>
  <c r="BB640"/>
  <c r="K640"/>
  <c r="I640"/>
  <c r="G640"/>
  <c r="BA640" s="1"/>
  <c r="B20" i="3"/>
  <c r="A20"/>
  <c r="BE692" i="4"/>
  <c r="I20" i="3" s="1"/>
  <c r="BD692" i="4"/>
  <c r="H20" i="3" s="1"/>
  <c r="BC692" i="4"/>
  <c r="G20" i="3" s="1"/>
  <c r="BB692" i="4"/>
  <c r="F20" i="3" s="1"/>
  <c r="K692" i="4"/>
  <c r="I692"/>
  <c r="G692"/>
  <c r="BE635"/>
  <c r="BD635"/>
  <c r="BC635"/>
  <c r="BB635"/>
  <c r="K635"/>
  <c r="I635"/>
  <c r="G635"/>
  <c r="BA635" s="1"/>
  <c r="BE633"/>
  <c r="BD633"/>
  <c r="BC633"/>
  <c r="BB633"/>
  <c r="K633"/>
  <c r="I633"/>
  <c r="G633"/>
  <c r="BA633" s="1"/>
  <c r="BE631"/>
  <c r="BD631"/>
  <c r="BC631"/>
  <c r="BB631"/>
  <c r="K631"/>
  <c r="I631"/>
  <c r="G631"/>
  <c r="BA631" s="1"/>
  <c r="BE629"/>
  <c r="BD629"/>
  <c r="BC629"/>
  <c r="BB629"/>
  <c r="K629"/>
  <c r="I629"/>
  <c r="G629"/>
  <c r="BA629" s="1"/>
  <c r="BA638" s="1"/>
  <c r="E19" i="3" s="1"/>
  <c r="B19"/>
  <c r="A19"/>
  <c r="BE638" i="4"/>
  <c r="I19" i="3" s="1"/>
  <c r="BD638" i="4"/>
  <c r="H19" i="3" s="1"/>
  <c r="BC638" i="4"/>
  <c r="G19" i="3" s="1"/>
  <c r="BB638" i="4"/>
  <c r="F19" i="3" s="1"/>
  <c r="K638" i="4"/>
  <c r="I638"/>
  <c r="G638"/>
  <c r="BE625"/>
  <c r="BD625"/>
  <c r="BC625"/>
  <c r="BB625"/>
  <c r="K625"/>
  <c r="I625"/>
  <c r="G625"/>
  <c r="BA625" s="1"/>
  <c r="BE622"/>
  <c r="BD622"/>
  <c r="BC622"/>
  <c r="BB622"/>
  <c r="K622"/>
  <c r="I622"/>
  <c r="G622"/>
  <c r="BA622" s="1"/>
  <c r="B18" i="3"/>
  <c r="A18"/>
  <c r="BE627" i="4"/>
  <c r="I18" i="3" s="1"/>
  <c r="BD627" i="4"/>
  <c r="H18" i="3" s="1"/>
  <c r="BC627" i="4"/>
  <c r="G18" i="3" s="1"/>
  <c r="BB627" i="4"/>
  <c r="F18" i="3" s="1"/>
  <c r="K627" i="4"/>
  <c r="I627"/>
  <c r="G627"/>
  <c r="BE618"/>
  <c r="BD618"/>
  <c r="BC618"/>
  <c r="BB618"/>
  <c r="K618"/>
  <c r="I618"/>
  <c r="G618"/>
  <c r="BA618" s="1"/>
  <c r="BE616"/>
  <c r="BD616"/>
  <c r="BC616"/>
  <c r="BB616"/>
  <c r="K616"/>
  <c r="I616"/>
  <c r="G616"/>
  <c r="BA616" s="1"/>
  <c r="BE591"/>
  <c r="BD591"/>
  <c r="BC591"/>
  <c r="BB591"/>
  <c r="K591"/>
  <c r="I591"/>
  <c r="G591"/>
  <c r="BA591" s="1"/>
  <c r="BE577"/>
  <c r="BD577"/>
  <c r="BC577"/>
  <c r="BB577"/>
  <c r="K577"/>
  <c r="I577"/>
  <c r="G577"/>
  <c r="BA577" s="1"/>
  <c r="BE564"/>
  <c r="BD564"/>
  <c r="BC564"/>
  <c r="BB564"/>
  <c r="K564"/>
  <c r="I564"/>
  <c r="G564"/>
  <c r="BA564" s="1"/>
  <c r="BE562"/>
  <c r="BD562"/>
  <c r="BC562"/>
  <c r="BB562"/>
  <c r="K562"/>
  <c r="I562"/>
  <c r="G562"/>
  <c r="BA562" s="1"/>
  <c r="BE559"/>
  <c r="BD559"/>
  <c r="BC559"/>
  <c r="BB559"/>
  <c r="K559"/>
  <c r="I559"/>
  <c r="G559"/>
  <c r="BA559" s="1"/>
  <c r="BE557"/>
  <c r="BD557"/>
  <c r="BC557"/>
  <c r="BB557"/>
  <c r="K557"/>
  <c r="I557"/>
  <c r="G557"/>
  <c r="BA557" s="1"/>
  <c r="BA620" s="1"/>
  <c r="E17" i="3" s="1"/>
  <c r="B17"/>
  <c r="A17"/>
  <c r="BE620" i="4"/>
  <c r="I17" i="3" s="1"/>
  <c r="BD620" i="4"/>
  <c r="H17" i="3" s="1"/>
  <c r="BC620" i="4"/>
  <c r="G17" i="3" s="1"/>
  <c r="BB620" i="4"/>
  <c r="F17" i="3" s="1"/>
  <c r="K620" i="4"/>
  <c r="I620"/>
  <c r="G620"/>
  <c r="BE553"/>
  <c r="BD553"/>
  <c r="BC553"/>
  <c r="BB553"/>
  <c r="K553"/>
  <c r="I553"/>
  <c r="G553"/>
  <c r="BA553" s="1"/>
  <c r="BE548"/>
  <c r="BD548"/>
  <c r="BC548"/>
  <c r="BB548"/>
  <c r="K548"/>
  <c r="I548"/>
  <c r="G548"/>
  <c r="BA548" s="1"/>
  <c r="BE543"/>
  <c r="BD543"/>
  <c r="BC543"/>
  <c r="BB543"/>
  <c r="K543"/>
  <c r="I543"/>
  <c r="G543"/>
  <c r="BA543" s="1"/>
  <c r="BE542"/>
  <c r="BD542"/>
  <c r="BC542"/>
  <c r="BB542"/>
  <c r="K542"/>
  <c r="I542"/>
  <c r="G542"/>
  <c r="BA542" s="1"/>
  <c r="BE540"/>
  <c r="BD540"/>
  <c r="BC540"/>
  <c r="BB540"/>
  <c r="K540"/>
  <c r="I540"/>
  <c r="G540"/>
  <c r="BA540" s="1"/>
  <c r="BE539"/>
  <c r="BD539"/>
  <c r="BC539"/>
  <c r="BB539"/>
  <c r="K539"/>
  <c r="I539"/>
  <c r="G539"/>
  <c r="BA539" s="1"/>
  <c r="BE537"/>
  <c r="BD537"/>
  <c r="BC537"/>
  <c r="BB537"/>
  <c r="K537"/>
  <c r="I537"/>
  <c r="G537"/>
  <c r="BA537" s="1"/>
  <c r="BE535"/>
  <c r="BD535"/>
  <c r="BC535"/>
  <c r="BB535"/>
  <c r="K535"/>
  <c r="I535"/>
  <c r="G535"/>
  <c r="BA535" s="1"/>
  <c r="B16" i="3"/>
  <c r="A16"/>
  <c r="BE555" i="4"/>
  <c r="I16" i="3" s="1"/>
  <c r="BD555" i="4"/>
  <c r="H16" i="3" s="1"/>
  <c r="BC555" i="4"/>
  <c r="G16" i="3" s="1"/>
  <c r="BB555" i="4"/>
  <c r="F16" i="3" s="1"/>
  <c r="K555" i="4"/>
  <c r="I555"/>
  <c r="G555"/>
  <c r="BE532"/>
  <c r="BD532"/>
  <c r="BC532"/>
  <c r="BB532"/>
  <c r="K532"/>
  <c r="I532"/>
  <c r="G532"/>
  <c r="BA532" s="1"/>
  <c r="BE525"/>
  <c r="BD525"/>
  <c r="BC525"/>
  <c r="BB525"/>
  <c r="K525"/>
  <c r="I525"/>
  <c r="G525"/>
  <c r="BA525" s="1"/>
  <c r="BE520"/>
  <c r="BD520"/>
  <c r="BC520"/>
  <c r="BB520"/>
  <c r="K520"/>
  <c r="I520"/>
  <c r="G520"/>
  <c r="BA520" s="1"/>
  <c r="BE519"/>
  <c r="BD519"/>
  <c r="BC519"/>
  <c r="BB519"/>
  <c r="K519"/>
  <c r="I519"/>
  <c r="G519"/>
  <c r="BA519" s="1"/>
  <c r="BE514"/>
  <c r="BD514"/>
  <c r="BC514"/>
  <c r="BB514"/>
  <c r="K514"/>
  <c r="I514"/>
  <c r="G514"/>
  <c r="BA514" s="1"/>
  <c r="BE509"/>
  <c r="BD509"/>
  <c r="BC509"/>
  <c r="BB509"/>
  <c r="K509"/>
  <c r="I509"/>
  <c r="G509"/>
  <c r="BA509" s="1"/>
  <c r="BE504"/>
  <c r="BD504"/>
  <c r="BC504"/>
  <c r="BB504"/>
  <c r="K504"/>
  <c r="I504"/>
  <c r="G504"/>
  <c r="BA504" s="1"/>
  <c r="B15" i="3"/>
  <c r="A15"/>
  <c r="BE533" i="4"/>
  <c r="I15" i="3" s="1"/>
  <c r="BD533" i="4"/>
  <c r="H15" i="3" s="1"/>
  <c r="BC533" i="4"/>
  <c r="G15" i="3" s="1"/>
  <c r="BB533" i="4"/>
  <c r="F15" i="3" s="1"/>
  <c r="K533" i="4"/>
  <c r="I533"/>
  <c r="G533"/>
  <c r="BE500"/>
  <c r="BD500"/>
  <c r="BC500"/>
  <c r="BB500"/>
  <c r="K500"/>
  <c r="I500"/>
  <c r="G500"/>
  <c r="BA500" s="1"/>
  <c r="BE498"/>
  <c r="BD498"/>
  <c r="BC498"/>
  <c r="BB498"/>
  <c r="K498"/>
  <c r="I498"/>
  <c r="G498"/>
  <c r="BA498" s="1"/>
  <c r="BE497"/>
  <c r="BD497"/>
  <c r="BC497"/>
  <c r="BB497"/>
  <c r="K497"/>
  <c r="I497"/>
  <c r="G497"/>
  <c r="BA497" s="1"/>
  <c r="BE494"/>
  <c r="BD494"/>
  <c r="BC494"/>
  <c r="BB494"/>
  <c r="BA494"/>
  <c r="K494"/>
  <c r="I494"/>
  <c r="G494"/>
  <c r="BE491"/>
  <c r="BE502" s="1"/>
  <c r="I14" i="3" s="1"/>
  <c r="BD491" i="4"/>
  <c r="BC491"/>
  <c r="BC502" s="1"/>
  <c r="G14" i="3" s="1"/>
  <c r="BB491" i="4"/>
  <c r="BA491"/>
  <c r="BA502" s="1"/>
  <c r="E14" i="3" s="1"/>
  <c r="K491" i="4"/>
  <c r="I491"/>
  <c r="I502" s="1"/>
  <c r="G491"/>
  <c r="B14" i="3"/>
  <c r="A14"/>
  <c r="BD502" i="4"/>
  <c r="H14" i="3" s="1"/>
  <c r="BB502" i="4"/>
  <c r="F14" i="3" s="1"/>
  <c r="K502" i="4"/>
  <c r="G502"/>
  <c r="BE488"/>
  <c r="BD488"/>
  <c r="BC488"/>
  <c r="BB488"/>
  <c r="K488"/>
  <c r="I488"/>
  <c r="G488"/>
  <c r="BA488" s="1"/>
  <c r="BE487"/>
  <c r="BD487"/>
  <c r="BC487"/>
  <c r="BB487"/>
  <c r="K487"/>
  <c r="I487"/>
  <c r="G487"/>
  <c r="BA487" s="1"/>
  <c r="BE486"/>
  <c r="BD486"/>
  <c r="BC486"/>
  <c r="BB486"/>
  <c r="K486"/>
  <c r="I486"/>
  <c r="G486"/>
  <c r="BA486" s="1"/>
  <c r="BE485"/>
  <c r="BD485"/>
  <c r="BC485"/>
  <c r="BB485"/>
  <c r="K485"/>
  <c r="I485"/>
  <c r="G485"/>
  <c r="BA485" s="1"/>
  <c r="BE484"/>
  <c r="BD484"/>
  <c r="BC484"/>
  <c r="BB484"/>
  <c r="K484"/>
  <c r="I484"/>
  <c r="G484"/>
  <c r="BA484" s="1"/>
  <c r="BE483"/>
  <c r="BD483"/>
  <c r="BC483"/>
  <c r="BB483"/>
  <c r="K483"/>
  <c r="I483"/>
  <c r="G483"/>
  <c r="BA483" s="1"/>
  <c r="BE482"/>
  <c r="BD482"/>
  <c r="BC482"/>
  <c r="BB482"/>
  <c r="K482"/>
  <c r="I482"/>
  <c r="G482"/>
  <c r="BA482" s="1"/>
  <c r="BE481"/>
  <c r="BD481"/>
  <c r="BC481"/>
  <c r="BB481"/>
  <c r="K481"/>
  <c r="I481"/>
  <c r="G481"/>
  <c r="BA481" s="1"/>
  <c r="BE480"/>
  <c r="BD480"/>
  <c r="BC480"/>
  <c r="BB480"/>
  <c r="K480"/>
  <c r="I480"/>
  <c r="G480"/>
  <c r="BA480" s="1"/>
  <c r="BE479"/>
  <c r="BD479"/>
  <c r="BC479"/>
  <c r="BB479"/>
  <c r="K479"/>
  <c r="I479"/>
  <c r="G479"/>
  <c r="BA479" s="1"/>
  <c r="BE478"/>
  <c r="BD478"/>
  <c r="BC478"/>
  <c r="BB478"/>
  <c r="K478"/>
  <c r="I478"/>
  <c r="G478"/>
  <c r="BA478" s="1"/>
  <c r="BE477"/>
  <c r="BD477"/>
  <c r="BC477"/>
  <c r="BB477"/>
  <c r="K477"/>
  <c r="I477"/>
  <c r="G477"/>
  <c r="BA477" s="1"/>
  <c r="BE476"/>
  <c r="BD476"/>
  <c r="BC476"/>
  <c r="BB476"/>
  <c r="K476"/>
  <c r="I476"/>
  <c r="G476"/>
  <c r="BA476" s="1"/>
  <c r="BE475"/>
  <c r="BD475"/>
  <c r="BC475"/>
  <c r="BB475"/>
  <c r="K475"/>
  <c r="I475"/>
  <c r="G475"/>
  <c r="BA475" s="1"/>
  <c r="BE474"/>
  <c r="BD474"/>
  <c r="BC474"/>
  <c r="BB474"/>
  <c r="K474"/>
  <c r="I474"/>
  <c r="G474"/>
  <c r="BA474" s="1"/>
  <c r="BE473"/>
  <c r="BD473"/>
  <c r="BC473"/>
  <c r="BB473"/>
  <c r="K473"/>
  <c r="I473"/>
  <c r="G473"/>
  <c r="BA473" s="1"/>
  <c r="BE472"/>
  <c r="BD472"/>
  <c r="BC472"/>
  <c r="BB472"/>
  <c r="K472"/>
  <c r="I472"/>
  <c r="G472"/>
  <c r="BA472" s="1"/>
  <c r="BE471"/>
  <c r="BD471"/>
  <c r="BC471"/>
  <c r="BB471"/>
  <c r="K471"/>
  <c r="I471"/>
  <c r="G471"/>
  <c r="BA471" s="1"/>
  <c r="BE470"/>
  <c r="BD470"/>
  <c r="BC470"/>
  <c r="BB470"/>
  <c r="K470"/>
  <c r="I470"/>
  <c r="G470"/>
  <c r="BA470" s="1"/>
  <c r="BE469"/>
  <c r="BD469"/>
  <c r="BC469"/>
  <c r="BB469"/>
  <c r="K469"/>
  <c r="I469"/>
  <c r="G469"/>
  <c r="BA469" s="1"/>
  <c r="BE468"/>
  <c r="BD468"/>
  <c r="BC468"/>
  <c r="BB468"/>
  <c r="K468"/>
  <c r="I468"/>
  <c r="G468"/>
  <c r="BA468" s="1"/>
  <c r="BE467"/>
  <c r="BD467"/>
  <c r="BC467"/>
  <c r="BB467"/>
  <c r="K467"/>
  <c r="I467"/>
  <c r="G467"/>
  <c r="BA467" s="1"/>
  <c r="BE466"/>
  <c r="BD466"/>
  <c r="BC466"/>
  <c r="BB466"/>
  <c r="K466"/>
  <c r="I466"/>
  <c r="G466"/>
  <c r="BA466" s="1"/>
  <c r="BE465"/>
  <c r="BD465"/>
  <c r="BC465"/>
  <c r="BB465"/>
  <c r="K465"/>
  <c r="I465"/>
  <c r="G465"/>
  <c r="BA465" s="1"/>
  <c r="BE464"/>
  <c r="BD464"/>
  <c r="BC464"/>
  <c r="BB464"/>
  <c r="K464"/>
  <c r="I464"/>
  <c r="G464"/>
  <c r="BA464" s="1"/>
  <c r="BE463"/>
  <c r="BD463"/>
  <c r="BC463"/>
  <c r="BB463"/>
  <c r="K463"/>
  <c r="I463"/>
  <c r="G463"/>
  <c r="BA463" s="1"/>
  <c r="BE462"/>
  <c r="BD462"/>
  <c r="BC462"/>
  <c r="BB462"/>
  <c r="K462"/>
  <c r="I462"/>
  <c r="G462"/>
  <c r="BA462" s="1"/>
  <c r="BE461"/>
  <c r="BD461"/>
  <c r="BC461"/>
  <c r="BB461"/>
  <c r="K461"/>
  <c r="I461"/>
  <c r="G461"/>
  <c r="BA461" s="1"/>
  <c r="BE460"/>
  <c r="BD460"/>
  <c r="BC460"/>
  <c r="BB460"/>
  <c r="K460"/>
  <c r="I460"/>
  <c r="G460"/>
  <c r="BA460" s="1"/>
  <c r="BE459"/>
  <c r="BD459"/>
  <c r="BC459"/>
  <c r="BB459"/>
  <c r="K459"/>
  <c r="I459"/>
  <c r="G459"/>
  <c r="BA459" s="1"/>
  <c r="BE458"/>
  <c r="BD458"/>
  <c r="BC458"/>
  <c r="BB458"/>
  <c r="K458"/>
  <c r="I458"/>
  <c r="G458"/>
  <c r="BA458" s="1"/>
  <c r="BE457"/>
  <c r="BD457"/>
  <c r="BC457"/>
  <c r="BB457"/>
  <c r="K457"/>
  <c r="I457"/>
  <c r="G457"/>
  <c r="BA457" s="1"/>
  <c r="BE456"/>
  <c r="BD456"/>
  <c r="BC456"/>
  <c r="BB456"/>
  <c r="K456"/>
  <c r="I456"/>
  <c r="G456"/>
  <c r="BA456" s="1"/>
  <c r="BA489" s="1"/>
  <c r="E13" i="3" s="1"/>
  <c r="B13"/>
  <c r="A13"/>
  <c r="BE489" i="4"/>
  <c r="I13" i="3" s="1"/>
  <c r="BD489" i="4"/>
  <c r="H13" i="3" s="1"/>
  <c r="BC489" i="4"/>
  <c r="G13" i="3" s="1"/>
  <c r="BB489" i="4"/>
  <c r="F13" i="3" s="1"/>
  <c r="K489" i="4"/>
  <c r="I489"/>
  <c r="G489"/>
  <c r="BE452"/>
  <c r="BD452"/>
  <c r="BC452"/>
  <c r="BB452"/>
  <c r="K452"/>
  <c r="I452"/>
  <c r="G452"/>
  <c r="BA452" s="1"/>
  <c r="BE450"/>
  <c r="BD450"/>
  <c r="BC450"/>
  <c r="BB450"/>
  <c r="K450"/>
  <c r="I450"/>
  <c r="G450"/>
  <c r="BA450" s="1"/>
  <c r="BE448"/>
  <c r="BD448"/>
  <c r="BC448"/>
  <c r="BB448"/>
  <c r="K448"/>
  <c r="I448"/>
  <c r="G448"/>
  <c r="BA448" s="1"/>
  <c r="BE446"/>
  <c r="BD446"/>
  <c r="BC446"/>
  <c r="BB446"/>
  <c r="K446"/>
  <c r="I446"/>
  <c r="G446"/>
  <c r="BA446" s="1"/>
  <c r="BE444"/>
  <c r="BD444"/>
  <c r="BC444"/>
  <c r="BB444"/>
  <c r="K444"/>
  <c r="I444"/>
  <c r="G444"/>
  <c r="BA444" s="1"/>
  <c r="BE442"/>
  <c r="BD442"/>
  <c r="BC442"/>
  <c r="BB442"/>
  <c r="K442"/>
  <c r="I442"/>
  <c r="G442"/>
  <c r="BA442" s="1"/>
  <c r="BE437"/>
  <c r="BD437"/>
  <c r="BC437"/>
  <c r="BB437"/>
  <c r="K437"/>
  <c r="I437"/>
  <c r="G437"/>
  <c r="BA437" s="1"/>
  <c r="BE430"/>
  <c r="BD430"/>
  <c r="BC430"/>
  <c r="BB430"/>
  <c r="K430"/>
  <c r="I430"/>
  <c r="G430"/>
  <c r="BA430" s="1"/>
  <c r="BE429"/>
  <c r="BD429"/>
  <c r="BC429"/>
  <c r="BB429"/>
  <c r="K429"/>
  <c r="I429"/>
  <c r="G429"/>
  <c r="BA429" s="1"/>
  <c r="BE407"/>
  <c r="BD407"/>
  <c r="BC407"/>
  <c r="BB407"/>
  <c r="K407"/>
  <c r="I407"/>
  <c r="G407"/>
  <c r="BA407" s="1"/>
  <c r="BE406"/>
  <c r="BD406"/>
  <c r="BC406"/>
  <c r="BB406"/>
  <c r="K406"/>
  <c r="I406"/>
  <c r="G406"/>
  <c r="BA406" s="1"/>
  <c r="BE348"/>
  <c r="BD348"/>
  <c r="BC348"/>
  <c r="BB348"/>
  <c r="K348"/>
  <c r="I348"/>
  <c r="G348"/>
  <c r="BA348" s="1"/>
  <c r="BE282"/>
  <c r="BD282"/>
  <c r="BC282"/>
  <c r="BB282"/>
  <c r="K282"/>
  <c r="I282"/>
  <c r="G282"/>
  <c r="BA282" s="1"/>
  <c r="BA454" s="1"/>
  <c r="E12" i="3" s="1"/>
  <c r="B12"/>
  <c r="A12"/>
  <c r="BE454" i="4"/>
  <c r="I12" i="3" s="1"/>
  <c r="BD454" i="4"/>
  <c r="H12" i="3" s="1"/>
  <c r="BC454" i="4"/>
  <c r="G12" i="3" s="1"/>
  <c r="BB454" i="4"/>
  <c r="F12" i="3" s="1"/>
  <c r="K454" i="4"/>
  <c r="I454"/>
  <c r="G454"/>
  <c r="BE278"/>
  <c r="BD278"/>
  <c r="BC278"/>
  <c r="BB278"/>
  <c r="K278"/>
  <c r="I278"/>
  <c r="G278"/>
  <c r="BA278" s="1"/>
  <c r="BE275"/>
  <c r="BD275"/>
  <c r="BC275"/>
  <c r="BB275"/>
  <c r="K275"/>
  <c r="I275"/>
  <c r="G275"/>
  <c r="BA275" s="1"/>
  <c r="BE273"/>
  <c r="BD273"/>
  <c r="BC273"/>
  <c r="BB273"/>
  <c r="K273"/>
  <c r="I273"/>
  <c r="G273"/>
  <c r="BA273" s="1"/>
  <c r="BE272"/>
  <c r="BD272"/>
  <c r="BC272"/>
  <c r="BB272"/>
  <c r="K272"/>
  <c r="I272"/>
  <c r="G272"/>
  <c r="BA272" s="1"/>
  <c r="BE268"/>
  <c r="BD268"/>
  <c r="BC268"/>
  <c r="BB268"/>
  <c r="K268"/>
  <c r="I268"/>
  <c r="G268"/>
  <c r="BA268" s="1"/>
  <c r="BE264"/>
  <c r="BD264"/>
  <c r="BC264"/>
  <c r="BB264"/>
  <c r="K264"/>
  <c r="I264"/>
  <c r="G264"/>
  <c r="BA264" s="1"/>
  <c r="BE262"/>
  <c r="BD262"/>
  <c r="BC262"/>
  <c r="BB262"/>
  <c r="K262"/>
  <c r="I262"/>
  <c r="G262"/>
  <c r="BA262" s="1"/>
  <c r="BE259"/>
  <c r="BD259"/>
  <c r="BC259"/>
  <c r="BB259"/>
  <c r="K259"/>
  <c r="I259"/>
  <c r="G259"/>
  <c r="BA259" s="1"/>
  <c r="BE255"/>
  <c r="BD255"/>
  <c r="BC255"/>
  <c r="BB255"/>
  <c r="K255"/>
  <c r="I255"/>
  <c r="G255"/>
  <c r="BA255" s="1"/>
  <c r="BE252"/>
  <c r="BD252"/>
  <c r="BC252"/>
  <c r="BB252"/>
  <c r="K252"/>
  <c r="I252"/>
  <c r="G252"/>
  <c r="BA252" s="1"/>
  <c r="BE248"/>
  <c r="BD248"/>
  <c r="BC248"/>
  <c r="BB248"/>
  <c r="K248"/>
  <c r="I248"/>
  <c r="G248"/>
  <c r="BA248" s="1"/>
  <c r="BE242"/>
  <c r="BD242"/>
  <c r="BC242"/>
  <c r="BB242"/>
  <c r="K242"/>
  <c r="I242"/>
  <c r="G242"/>
  <c r="BA242" s="1"/>
  <c r="BE237"/>
  <c r="BD237"/>
  <c r="BC237"/>
  <c r="BB237"/>
  <c r="K237"/>
  <c r="I237"/>
  <c r="G237"/>
  <c r="BA237" s="1"/>
  <c r="BE236"/>
  <c r="BD236"/>
  <c r="BC236"/>
  <c r="BB236"/>
  <c r="K236"/>
  <c r="I236"/>
  <c r="G236"/>
  <c r="BA236" s="1"/>
  <c r="BE235"/>
  <c r="BD235"/>
  <c r="BC235"/>
  <c r="BB235"/>
  <c r="K235"/>
  <c r="I235"/>
  <c r="G235"/>
  <c r="BA235" s="1"/>
  <c r="BE234"/>
  <c r="BD234"/>
  <c r="BC234"/>
  <c r="BB234"/>
  <c r="K234"/>
  <c r="I234"/>
  <c r="G234"/>
  <c r="BA234" s="1"/>
  <c r="BE233"/>
  <c r="BD233"/>
  <c r="BC233"/>
  <c r="BB233"/>
  <c r="K233"/>
  <c r="I233"/>
  <c r="G233"/>
  <c r="BA233" s="1"/>
  <c r="BE231"/>
  <c r="BD231"/>
  <c r="BC231"/>
  <c r="BB231"/>
  <c r="K231"/>
  <c r="I231"/>
  <c r="G231"/>
  <c r="BA231" s="1"/>
  <c r="BE229"/>
  <c r="BD229"/>
  <c r="BC229"/>
  <c r="BB229"/>
  <c r="K229"/>
  <c r="I229"/>
  <c r="G229"/>
  <c r="BA229" s="1"/>
  <c r="BE222"/>
  <c r="BD222"/>
  <c r="BC222"/>
  <c r="BB222"/>
  <c r="K222"/>
  <c r="I222"/>
  <c r="G222"/>
  <c r="BA222" s="1"/>
  <c r="BE220"/>
  <c r="BD220"/>
  <c r="BC220"/>
  <c r="BB220"/>
  <c r="K220"/>
  <c r="I220"/>
  <c r="G220"/>
  <c r="BA220" s="1"/>
  <c r="BA280" s="1"/>
  <c r="E11" i="3" s="1"/>
  <c r="B11"/>
  <c r="A11"/>
  <c r="BE280" i="4"/>
  <c r="I11" i="3" s="1"/>
  <c r="BD280" i="4"/>
  <c r="H11" i="3" s="1"/>
  <c r="BC280" i="4"/>
  <c r="G11" i="3" s="1"/>
  <c r="BB280" i="4"/>
  <c r="F11" i="3" s="1"/>
  <c r="K280" i="4"/>
  <c r="I280"/>
  <c r="G280"/>
  <c r="BE215"/>
  <c r="BD215"/>
  <c r="BC215"/>
  <c r="BB215"/>
  <c r="K215"/>
  <c r="I215"/>
  <c r="G215"/>
  <c r="BA215" s="1"/>
  <c r="BE213"/>
  <c r="BD213"/>
  <c r="BC213"/>
  <c r="BB213"/>
  <c r="K213"/>
  <c r="I213"/>
  <c r="G213"/>
  <c r="BA213" s="1"/>
  <c r="BE211"/>
  <c r="BD211"/>
  <c r="BC211"/>
  <c r="BB211"/>
  <c r="K211"/>
  <c r="I211"/>
  <c r="G211"/>
  <c r="BA211" s="1"/>
  <c r="BE209"/>
  <c r="BD209"/>
  <c r="BC209"/>
  <c r="BB209"/>
  <c r="K209"/>
  <c r="I209"/>
  <c r="G209"/>
  <c r="BA209" s="1"/>
  <c r="BE204"/>
  <c r="BD204"/>
  <c r="BC204"/>
  <c r="BB204"/>
  <c r="K204"/>
  <c r="I204"/>
  <c r="G204"/>
  <c r="BA204" s="1"/>
  <c r="BE201"/>
  <c r="BD201"/>
  <c r="BC201"/>
  <c r="BB201"/>
  <c r="K201"/>
  <c r="I201"/>
  <c r="G201"/>
  <c r="BA201" s="1"/>
  <c r="BE199"/>
  <c r="BD199"/>
  <c r="BC199"/>
  <c r="BB199"/>
  <c r="K199"/>
  <c r="I199"/>
  <c r="G199"/>
  <c r="BA199" s="1"/>
  <c r="BE197"/>
  <c r="BD197"/>
  <c r="BC197"/>
  <c r="BB197"/>
  <c r="BA197"/>
  <c r="K197"/>
  <c r="I197"/>
  <c r="G197"/>
  <c r="BE195"/>
  <c r="BD195"/>
  <c r="BC195"/>
  <c r="BB195"/>
  <c r="K195"/>
  <c r="I195"/>
  <c r="G195"/>
  <c r="BA195" s="1"/>
  <c r="BE193"/>
  <c r="BD193"/>
  <c r="BC193"/>
  <c r="BB193"/>
  <c r="K193"/>
  <c r="I193"/>
  <c r="G193"/>
  <c r="BA193" s="1"/>
  <c r="BE191"/>
  <c r="BD191"/>
  <c r="BC191"/>
  <c r="BB191"/>
  <c r="K191"/>
  <c r="I191"/>
  <c r="G191"/>
  <c r="BA191" s="1"/>
  <c r="B10" i="3"/>
  <c r="A10"/>
  <c r="BE218" i="4"/>
  <c r="I10" i="3" s="1"/>
  <c r="BD218" i="4"/>
  <c r="H10" i="3" s="1"/>
  <c r="BC218" i="4"/>
  <c r="G10" i="3" s="1"/>
  <c r="BB218" i="4"/>
  <c r="F10" i="3" s="1"/>
  <c r="K218" i="4"/>
  <c r="I218"/>
  <c r="G218"/>
  <c r="BE184"/>
  <c r="BD184"/>
  <c r="BC184"/>
  <c r="BB184"/>
  <c r="K184"/>
  <c r="I184"/>
  <c r="G184"/>
  <c r="BA184" s="1"/>
  <c r="BE183"/>
  <c r="BD183"/>
  <c r="BC183"/>
  <c r="BB183"/>
  <c r="K183"/>
  <c r="I183"/>
  <c r="G183"/>
  <c r="BA183" s="1"/>
  <c r="BE179"/>
  <c r="BD179"/>
  <c r="BC179"/>
  <c r="BB179"/>
  <c r="K179"/>
  <c r="I179"/>
  <c r="G179"/>
  <c r="BA179" s="1"/>
  <c r="BE176"/>
  <c r="BD176"/>
  <c r="BC176"/>
  <c r="BB176"/>
  <c r="K176"/>
  <c r="I176"/>
  <c r="G176"/>
  <c r="BA176" s="1"/>
  <c r="BE173"/>
  <c r="BD173"/>
  <c r="BC173"/>
  <c r="BB173"/>
  <c r="K173"/>
  <c r="I173"/>
  <c r="G173"/>
  <c r="BA173" s="1"/>
  <c r="BE171"/>
  <c r="BD171"/>
  <c r="BC171"/>
  <c r="BB171"/>
  <c r="K171"/>
  <c r="I171"/>
  <c r="G171"/>
  <c r="BA171" s="1"/>
  <c r="BE169"/>
  <c r="BD169"/>
  <c r="BC169"/>
  <c r="BB169"/>
  <c r="K169"/>
  <c r="I169"/>
  <c r="G169"/>
  <c r="BA169" s="1"/>
  <c r="BE168"/>
  <c r="BD168"/>
  <c r="BC168"/>
  <c r="BB168"/>
  <c r="K168"/>
  <c r="I168"/>
  <c r="G168"/>
  <c r="BA168" s="1"/>
  <c r="BE162"/>
  <c r="BD162"/>
  <c r="BC162"/>
  <c r="BB162"/>
  <c r="K162"/>
  <c r="I162"/>
  <c r="G162"/>
  <c r="BA162" s="1"/>
  <c r="BE156"/>
  <c r="BD156"/>
  <c r="BC156"/>
  <c r="BB156"/>
  <c r="K156"/>
  <c r="I156"/>
  <c r="G156"/>
  <c r="BA156" s="1"/>
  <c r="BE154"/>
  <c r="BD154"/>
  <c r="BC154"/>
  <c r="BB154"/>
  <c r="K154"/>
  <c r="I154"/>
  <c r="G154"/>
  <c r="BA154" s="1"/>
  <c r="BE153"/>
  <c r="BD153"/>
  <c r="BC153"/>
  <c r="BB153"/>
  <c r="K153"/>
  <c r="I153"/>
  <c r="G153"/>
  <c r="BA153" s="1"/>
  <c r="BE151"/>
  <c r="BD151"/>
  <c r="BC151"/>
  <c r="BB151"/>
  <c r="K151"/>
  <c r="I151"/>
  <c r="G151"/>
  <c r="BA151" s="1"/>
  <c r="BE149"/>
  <c r="BD149"/>
  <c r="BC149"/>
  <c r="BB149"/>
  <c r="K149"/>
  <c r="I149"/>
  <c r="G149"/>
  <c r="BA149" s="1"/>
  <c r="BE138"/>
  <c r="BD138"/>
  <c r="BC138"/>
  <c r="BB138"/>
  <c r="K138"/>
  <c r="I138"/>
  <c r="G138"/>
  <c r="BA138" s="1"/>
  <c r="B9" i="3"/>
  <c r="A9"/>
  <c r="BE189" i="4"/>
  <c r="I9" i="3" s="1"/>
  <c r="BD189" i="4"/>
  <c r="H9" i="3" s="1"/>
  <c r="BC189" i="4"/>
  <c r="G9" i="3" s="1"/>
  <c r="BB189" i="4"/>
  <c r="F9" i="3" s="1"/>
  <c r="K189" i="4"/>
  <c r="I189"/>
  <c r="G189"/>
  <c r="BE135"/>
  <c r="BD135"/>
  <c r="BC135"/>
  <c r="BB135"/>
  <c r="K135"/>
  <c r="I135"/>
  <c r="G135"/>
  <c r="BA135" s="1"/>
  <c r="BE134"/>
  <c r="BD134"/>
  <c r="BC134"/>
  <c r="BB134"/>
  <c r="K134"/>
  <c r="I134"/>
  <c r="G134"/>
  <c r="BA134" s="1"/>
  <c r="BE133"/>
  <c r="BD133"/>
  <c r="BC133"/>
  <c r="BB133"/>
  <c r="K133"/>
  <c r="I133"/>
  <c r="G133"/>
  <c r="BA133" s="1"/>
  <c r="BE132"/>
  <c r="BD132"/>
  <c r="BC132"/>
  <c r="BB132"/>
  <c r="K132"/>
  <c r="I132"/>
  <c r="G132"/>
  <c r="BA132" s="1"/>
  <c r="BE131"/>
  <c r="BD131"/>
  <c r="BC131"/>
  <c r="BB131"/>
  <c r="K131"/>
  <c r="I131"/>
  <c r="G131"/>
  <c r="BA131" s="1"/>
  <c r="BE130"/>
  <c r="BD130"/>
  <c r="BC130"/>
  <c r="BB130"/>
  <c r="K130"/>
  <c r="I130"/>
  <c r="G130"/>
  <c r="BA130" s="1"/>
  <c r="BE129"/>
  <c r="BD129"/>
  <c r="BC129"/>
  <c r="BB129"/>
  <c r="K129"/>
  <c r="I129"/>
  <c r="G129"/>
  <c r="BA129" s="1"/>
  <c r="BE128"/>
  <c r="BD128"/>
  <c r="BC128"/>
  <c r="BB128"/>
  <c r="K128"/>
  <c r="I128"/>
  <c r="G128"/>
  <c r="BA128" s="1"/>
  <c r="BA136" s="1"/>
  <c r="E8" i="3" s="1"/>
  <c r="B8"/>
  <c r="A8"/>
  <c r="BE136" i="4"/>
  <c r="I8" i="3" s="1"/>
  <c r="BD136" i="4"/>
  <c r="H8" i="3" s="1"/>
  <c r="BC136" i="4"/>
  <c r="G8" i="3" s="1"/>
  <c r="BB136" i="4"/>
  <c r="F8" i="3" s="1"/>
  <c r="K136" i="4"/>
  <c r="I136"/>
  <c r="G136"/>
  <c r="BE124"/>
  <c r="BD124"/>
  <c r="BC124"/>
  <c r="BB124"/>
  <c r="K124"/>
  <c r="I124"/>
  <c r="G124"/>
  <c r="BA124" s="1"/>
  <c r="BE122"/>
  <c r="BD122"/>
  <c r="BC122"/>
  <c r="BB122"/>
  <c r="K122"/>
  <c r="I122"/>
  <c r="G122"/>
  <c r="BA122" s="1"/>
  <c r="BE120"/>
  <c r="BD120"/>
  <c r="BC120"/>
  <c r="BB120"/>
  <c r="K120"/>
  <c r="I120"/>
  <c r="G120"/>
  <c r="BA120" s="1"/>
  <c r="BE115"/>
  <c r="BD115"/>
  <c r="BC115"/>
  <c r="BB115"/>
  <c r="K115"/>
  <c r="I115"/>
  <c r="G115"/>
  <c r="BA115" s="1"/>
  <c r="BE111"/>
  <c r="BD111"/>
  <c r="BC111"/>
  <c r="BB111"/>
  <c r="K111"/>
  <c r="I111"/>
  <c r="G111"/>
  <c r="BA111" s="1"/>
  <c r="BE109"/>
  <c r="BD109"/>
  <c r="BC109"/>
  <c r="BB109"/>
  <c r="K109"/>
  <c r="I109"/>
  <c r="G109"/>
  <c r="BA109" s="1"/>
  <c r="BE106"/>
  <c r="BD106"/>
  <c r="BC106"/>
  <c r="BB106"/>
  <c r="K106"/>
  <c r="I106"/>
  <c r="G106"/>
  <c r="BA106" s="1"/>
  <c r="BE102"/>
  <c r="BD102"/>
  <c r="BC102"/>
  <c r="BB102"/>
  <c r="K102"/>
  <c r="I102"/>
  <c r="G102"/>
  <c r="BA102" s="1"/>
  <c r="BE101"/>
  <c r="BD101"/>
  <c r="BC101"/>
  <c r="BB101"/>
  <c r="K101"/>
  <c r="I101"/>
  <c r="G101"/>
  <c r="BA101" s="1"/>
  <c r="BE100"/>
  <c r="BD100"/>
  <c r="BC100"/>
  <c r="BB100"/>
  <c r="K100"/>
  <c r="I100"/>
  <c r="G100"/>
  <c r="BA100" s="1"/>
  <c r="BE99"/>
  <c r="BD99"/>
  <c r="BC99"/>
  <c r="BB99"/>
  <c r="K99"/>
  <c r="I99"/>
  <c r="G99"/>
  <c r="BA99" s="1"/>
  <c r="BE98"/>
  <c r="BD98"/>
  <c r="BC98"/>
  <c r="BB98"/>
  <c r="K98"/>
  <c r="I98"/>
  <c r="G98"/>
  <c r="BA98" s="1"/>
  <c r="BE94"/>
  <c r="BD94"/>
  <c r="BC94"/>
  <c r="BB94"/>
  <c r="K94"/>
  <c r="I94"/>
  <c r="G94"/>
  <c r="BA94" s="1"/>
  <c r="BE92"/>
  <c r="BD92"/>
  <c r="BC92"/>
  <c r="BB92"/>
  <c r="K92"/>
  <c r="I92"/>
  <c r="G92"/>
  <c r="BA92" s="1"/>
  <c r="BE90"/>
  <c r="BD90"/>
  <c r="BC90"/>
  <c r="BB90"/>
  <c r="K90"/>
  <c r="I90"/>
  <c r="G90"/>
  <c r="BA90" s="1"/>
  <c r="BE88"/>
  <c r="BD88"/>
  <c r="BC88"/>
  <c r="BB88"/>
  <c r="K88"/>
  <c r="I88"/>
  <c r="G88"/>
  <c r="BA88" s="1"/>
  <c r="BE86"/>
  <c r="BD86"/>
  <c r="BC86"/>
  <c r="BB86"/>
  <c r="K86"/>
  <c r="I86"/>
  <c r="G86"/>
  <c r="BA86" s="1"/>
  <c r="BE84"/>
  <c r="BD84"/>
  <c r="BC84"/>
  <c r="BB84"/>
  <c r="K84"/>
  <c r="I84"/>
  <c r="G84"/>
  <c r="BA84" s="1"/>
  <c r="BE82"/>
  <c r="BD82"/>
  <c r="BC82"/>
  <c r="BB82"/>
  <c r="K82"/>
  <c r="I82"/>
  <c r="G82"/>
  <c r="BA82" s="1"/>
  <c r="BE76"/>
  <c r="BD76"/>
  <c r="BC76"/>
  <c r="BB76"/>
  <c r="K76"/>
  <c r="I76"/>
  <c r="G76"/>
  <c r="BA76" s="1"/>
  <c r="BE70"/>
  <c r="BD70"/>
  <c r="BC70"/>
  <c r="BB70"/>
  <c r="K70"/>
  <c r="I70"/>
  <c r="G70"/>
  <c r="BA70" s="1"/>
  <c r="BE65"/>
  <c r="BD65"/>
  <c r="BC65"/>
  <c r="BB65"/>
  <c r="K65"/>
  <c r="I65"/>
  <c r="G65"/>
  <c r="BA65" s="1"/>
  <c r="BE60"/>
  <c r="BD60"/>
  <c r="BC60"/>
  <c r="BB60"/>
  <c r="K60"/>
  <c r="I60"/>
  <c r="G60"/>
  <c r="BA60" s="1"/>
  <c r="BE50"/>
  <c r="BD50"/>
  <c r="BC50"/>
  <c r="BB50"/>
  <c r="K50"/>
  <c r="I50"/>
  <c r="G50"/>
  <c r="BA50" s="1"/>
  <c r="BE39"/>
  <c r="BD39"/>
  <c r="BC39"/>
  <c r="BB39"/>
  <c r="K39"/>
  <c r="I39"/>
  <c r="G39"/>
  <c r="BA39" s="1"/>
  <c r="BE37"/>
  <c r="BD37"/>
  <c r="BC37"/>
  <c r="BB37"/>
  <c r="K37"/>
  <c r="I37"/>
  <c r="G37"/>
  <c r="BA37" s="1"/>
  <c r="BE24"/>
  <c r="BD24"/>
  <c r="BC24"/>
  <c r="BB24"/>
  <c r="K24"/>
  <c r="I24"/>
  <c r="G24"/>
  <c r="BA24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G8"/>
  <c r="BA8" s="1"/>
  <c r="BA126" s="1"/>
  <c r="E7" i="3" s="1"/>
  <c r="B7"/>
  <c r="A7"/>
  <c r="BE126" i="4"/>
  <c r="I7" i="3" s="1"/>
  <c r="I49" s="1"/>
  <c r="C21" i="2" s="1"/>
  <c r="BD126" i="4"/>
  <c r="H7" i="3" s="1"/>
  <c r="BC126" i="4"/>
  <c r="G7" i="3" s="1"/>
  <c r="G49" s="1"/>
  <c r="C18" i="2" s="1"/>
  <c r="BB126" i="4"/>
  <c r="F7" i="3" s="1"/>
  <c r="K126" i="4"/>
  <c r="I126"/>
  <c r="G126"/>
  <c r="E4"/>
  <c r="F3"/>
  <c r="G23" i="2"/>
  <c r="C33"/>
  <c r="F33" s="1"/>
  <c r="C31"/>
  <c r="G7"/>
  <c r="H40" i="1"/>
  <c r="G40"/>
  <c r="I39"/>
  <c r="F39" s="1"/>
  <c r="I38"/>
  <c r="H37"/>
  <c r="G37"/>
  <c r="H31"/>
  <c r="G31"/>
  <c r="I30"/>
  <c r="F30" s="1"/>
  <c r="H29"/>
  <c r="G29"/>
  <c r="D22"/>
  <c r="I21"/>
  <c r="I22" s="1"/>
  <c r="D20"/>
  <c r="I19"/>
  <c r="I2"/>
  <c r="G9" i="6" l="1"/>
  <c r="C18" i="5" s="1"/>
  <c r="I9" i="6"/>
  <c r="C21" i="5" s="1"/>
  <c r="I40" i="1"/>
  <c r="G22" i="5"/>
  <c r="C19"/>
  <c r="F31" i="1"/>
  <c r="J39" s="1"/>
  <c r="G22" i="2"/>
  <c r="J38" i="1"/>
  <c r="J31"/>
  <c r="J30"/>
  <c r="I20"/>
  <c r="I23" s="1"/>
  <c r="I31"/>
  <c r="BA189" i="4"/>
  <c r="E9" i="3" s="1"/>
  <c r="BA218" i="4"/>
  <c r="E10" i="3" s="1"/>
  <c r="F38" i="1"/>
  <c r="F40" s="1"/>
  <c r="BA533" i="4"/>
  <c r="E15" i="3" s="1"/>
  <c r="BA555" i="4"/>
  <c r="E16" i="3" s="1"/>
  <c r="BA627" i="4"/>
  <c r="E18" i="3" s="1"/>
  <c r="BA692" i="4"/>
  <c r="E20" i="3" s="1"/>
  <c r="BA766" i="4"/>
  <c r="E22" i="3" s="1"/>
  <c r="BB1122" i="4"/>
  <c r="F34" i="3" s="1"/>
  <c r="BB1330" i="4"/>
  <c r="F37" i="3" s="1"/>
  <c r="BB1353" i="4"/>
  <c r="F38" i="3" s="1"/>
  <c r="BB1427" i="4"/>
  <c r="F40" i="3" s="1"/>
  <c r="BD1481" i="4"/>
  <c r="H46" i="3" s="1"/>
  <c r="H49" s="1"/>
  <c r="C17" i="2" s="1"/>
  <c r="BA1557" i="4"/>
  <c r="E48" i="3" s="1"/>
  <c r="C22" i="5" l="1"/>
  <c r="C23" s="1"/>
  <c r="F30" s="1"/>
  <c r="F31" s="1"/>
  <c r="J40" i="1"/>
  <c r="F49" i="3"/>
  <c r="C16" i="2" s="1"/>
  <c r="E49" i="3"/>
  <c r="C15" i="2" s="1"/>
  <c r="C19" s="1"/>
  <c r="C22" s="1"/>
  <c r="C23" s="1"/>
  <c r="F30" s="1"/>
  <c r="F31" s="1"/>
  <c r="F34" s="1"/>
  <c r="F34" i="5" l="1"/>
</calcChain>
</file>

<file path=xl/sharedStrings.xml><?xml version="1.0" encoding="utf-8"?>
<sst xmlns="http://schemas.openxmlformats.org/spreadsheetml/2006/main" count="3878" uniqueCount="1810">
  <si>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</si>
  <si>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</si>
  <si>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</si>
  <si>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</si>
  <si>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</si>
  <si>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</si>
  <si>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</si>
  <si>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</si>
  <si>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</si>
  <si>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</si>
  <si>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</si>
  <si>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</si>
  <si>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</si>
  <si>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</si>
  <si>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</si>
  <si>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</si>
  <si>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</si>
  <si>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</si>
  <si>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</si>
  <si>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</si>
  <si>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</si>
  <si>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</si>
  <si>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</si>
  <si>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</si>
  <si>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</si>
  <si>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</si>
  <si>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</si>
  <si>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</si>
  <si>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</si>
  <si>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</si>
  <si>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</si>
  <si>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</si>
  <si>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</si>
  <si>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</si>
  <si>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</si>
  <si>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</si>
  <si>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</si>
  <si>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</si>
  <si>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</si>
  <si>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</si>
  <si>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</si>
  <si>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</si>
  <si>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</si>
  <si>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</si>
  <si>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</si>
  <si>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</si>
  <si>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</si>
  <si>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</si>
  <si>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</si>
  <si>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</si>
  <si>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</si>
  <si>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</si>
  <si>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</si>
  <si>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</si>
  <si>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</si>
  <si>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</si>
  <si>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</si>
  <si>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</si>
  <si>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</si>
  <si>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</si>
  <si>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</si>
  <si>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</si>
  <si>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</si>
  <si>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</si>
  <si>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</si>
  <si>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</si>
  <si>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</si>
  <si>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</si>
  <si>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</si>
  <si>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</si>
  <si>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</si>
  <si>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</si>
  <si>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</si>
  <si>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</si>
  <si>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</si>
  <si>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</si>
  <si>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</si>
  <si>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</si>
  <si>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</si>
  <si>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</si>
  <si>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</si>
  <si>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</si>
  <si>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</si>
  <si>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</si>
  <si>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</si>
  <si>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</si>
  <si>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</si>
  <si>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</si>
  <si>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</si>
  <si>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</si>
  <si>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</si>
  <si>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</si>
  <si>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</si>
  <si>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</si>
  <si>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</si>
  <si>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</si>
  <si>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</si>
  <si>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</si>
  <si>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</si>
  <si>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PFB140059</t>
  </si>
  <si>
    <t>GYMNÁZIUM JANA PALACHA MĚLNÍK - TĚLOCVIČNA</t>
  </si>
  <si>
    <t>PFB140059 GYMNÁZIUM JANA PALACHA MĚLNÍK - TĚLOCVIČNA</t>
  </si>
  <si>
    <t>SO.01</t>
  </si>
  <si>
    <t>PŘÍSTAVBA TĚLOCVIČNY</t>
  </si>
  <si>
    <t>SO.01 PŘÍSTAVBA TĚLOCVIČNY</t>
  </si>
  <si>
    <t>802.21</t>
  </si>
  <si>
    <t>m3</t>
  </si>
  <si>
    <t>SO.01.DPS</t>
  </si>
  <si>
    <t>PŘÍSTAVBA TĚLOCVIČNY - ROZPOČET/VV</t>
  </si>
  <si>
    <t>1 Zemní práce</t>
  </si>
  <si>
    <t>111201501R00</t>
  </si>
  <si>
    <t xml:space="preserve">Spálení větví stromů o průměru nad 100 mm </t>
  </si>
  <si>
    <t>kus</t>
  </si>
  <si>
    <t>112101104R00</t>
  </si>
  <si>
    <t xml:space="preserve">Kácení stromů listnatých o průměru kmene 70-90 cm </t>
  </si>
  <si>
    <t>112201104R00</t>
  </si>
  <si>
    <t xml:space="preserve">Odstranění pařezů pod úrovní, o průměru 70 - 90 cm </t>
  </si>
  <si>
    <t>131101103R00</t>
  </si>
  <si>
    <t xml:space="preserve">Hloubení nezapažených jam v hor.2 do 10000 m3 </t>
  </si>
  <si>
    <t>Začátek provozního součtu</t>
  </si>
  <si>
    <t>hloubení z úrovně PT ...... - 0,74:(8,0*6,25+1,5*1,5+2,5*1,5+4,0*9,25+27,5*7,5+9,0*7,5+3,2*1,0)*0,25</t>
  </si>
  <si>
    <t>(3,25*0,8+4,0*5,75+5,0*8,0)*0,25</t>
  </si>
  <si>
    <t>(9,9*8,5+9,4*33,5+9,75*8,5+10,5*9,75+9,0*6,1)*1,5</t>
  </si>
  <si>
    <t>0</t>
  </si>
  <si>
    <t>prohloubení z úrovně -0,74:3,25*4,5*1,06+3,5*5,75*1,31+3,25*5,0*1,06+4,0*6,75*1,56</t>
  </si>
  <si>
    <t>1,5*4,75*0,75+2,5*6,25*0,75</t>
  </si>
  <si>
    <t>prohloubení z úrovně -4,62:1,75*1,75*0,98*2</t>
  </si>
  <si>
    <t>Konec provozního součtu</t>
  </si>
  <si>
    <t>z toho v hornině 2 ...50%:1191,96*0,5</t>
  </si>
  <si>
    <t>131201203R00</t>
  </si>
  <si>
    <t xml:space="preserve">Hloubení zapažených jam v hor.3 do 10000 m3 </t>
  </si>
  <si>
    <t>131201209R00</t>
  </si>
  <si>
    <t xml:space="preserve">Příplatek za lepivost - hloubení zapaž.jam v hor.3 </t>
  </si>
  <si>
    <t>595,98*0,5</t>
  </si>
  <si>
    <t>131401103R00</t>
  </si>
  <si>
    <t xml:space="preserve">Hloubení nezapažených jam v hor.5 do 10000 m3 </t>
  </si>
  <si>
    <t>rozsah výskytu skalnatého podloží dle sdělení projektanta:</t>
  </si>
  <si>
    <t>hloubení z úrovně PT ...... - 0,55:(8,75*7,5+4,5*6,4+33,25*13,5+13,0*5,5+6,0*2,25+8,75*7,0)*0,55</t>
  </si>
  <si>
    <t>3,5*(12,99+41,64)*3,25+4,5*1,25*2,2*2</t>
  </si>
  <si>
    <t>prohloubení z úrovně -0,55:6,0*5,0*1,25+3,5*5,5*1,25*6+5,0*5,75*1,25</t>
  </si>
  <si>
    <t>hloubení z úrovně PT ........ -5,10 až -6,10:2,25*1,5*0,5+2,75*2,25*0,5+2,25*4,5*05+3,0*4,5*0,5+3,25*2,25*0,5</t>
  </si>
  <si>
    <t>3,0*1,7*0,5+2,5*1,3*0,5+3,5*4,0*0,5+1,3*2,25*0,5+1,5*3,0*0,5</t>
  </si>
  <si>
    <t>3,5*4,5*0,5+13,5*2,3*0,5+1,5*0,75*0,5*2</t>
  </si>
  <si>
    <t>z toho v hornině 5 ...90%:1348,46*0,9</t>
  </si>
  <si>
    <t>131501103R00</t>
  </si>
  <si>
    <t xml:space="preserve">Hloubení nezapažených jam v hor.6 do 10000 m3 </t>
  </si>
  <si>
    <t>z toho v hornině 6 ...10%:1348,46*0,1</t>
  </si>
  <si>
    <t>132101101R00</t>
  </si>
  <si>
    <t xml:space="preserve">Hloubení rýh šířky do 60 cm v hor.2 do 100 m3 </t>
  </si>
  <si>
    <t>(18,9+1,3)*0,5*0,5+1,3*1,9*0,5</t>
  </si>
  <si>
    <t>6,29*0,5</t>
  </si>
  <si>
    <t>132201101R00</t>
  </si>
  <si>
    <t xml:space="preserve">Hloubení rýh šířky do 60 cm v hor.3 do 100 m3 </t>
  </si>
  <si>
    <t>132401201R00</t>
  </si>
  <si>
    <t xml:space="preserve">Hloubení rýh šířky do 200 cm v hor.5 </t>
  </si>
  <si>
    <t>21,25*0,6*0,5+0,9*1,4*0,5*4</t>
  </si>
  <si>
    <t>13,4*1,5*0,5+0,75*1,4*0,5*2</t>
  </si>
  <si>
    <t>19,99*0,9</t>
  </si>
  <si>
    <t>132501201R00</t>
  </si>
  <si>
    <t xml:space="preserve">Hloubení rýh šířky do 200 cm v hor.6 </t>
  </si>
  <si>
    <t>19,99*0,1</t>
  </si>
  <si>
    <t>138401101R00</t>
  </si>
  <si>
    <t xml:space="preserve">Dolamování jam ve vrstvě do 1,0 m v hor.5 </t>
  </si>
  <si>
    <t>uvažováno 10% z kubatury předmětné horniny:1213,61*0,1</t>
  </si>
  <si>
    <t>138401201R00</t>
  </si>
  <si>
    <t xml:space="preserve">Dolamování rýh ve vrstvě do 0,5 m v hor.5 </t>
  </si>
  <si>
    <t>17,99*0,5</t>
  </si>
  <si>
    <t>138501101R00</t>
  </si>
  <si>
    <t xml:space="preserve">Dolamování jam ve vrstvě do 1,0 m v hor.6 </t>
  </si>
  <si>
    <t>uvažováno 10% z kubatury předmětné horniny:134,85*0,1</t>
  </si>
  <si>
    <t>138501201R00</t>
  </si>
  <si>
    <t xml:space="preserve">Dolamování rýh ve vrstvě do 0,5 m v hor.6 </t>
  </si>
  <si>
    <t>1,99*0,5</t>
  </si>
  <si>
    <t>161101102R00</t>
  </si>
  <si>
    <t xml:space="preserve">Svislé přemístění výkopku z hor.1-4 do 4,0 m </t>
  </si>
  <si>
    <t>tabulkově:595,98*2*0,12</t>
  </si>
  <si>
    <t>161101152R00</t>
  </si>
  <si>
    <t xml:space="preserve">Svislé přemístění výkopku z hor.5-7 do 4,0 m </t>
  </si>
  <si>
    <t>tabulkově:(1213,61+134,85)*0,12</t>
  </si>
  <si>
    <t>162301101R00</t>
  </si>
  <si>
    <t xml:space="preserve">Vodorovné přemístění výkopku z hor.1-4 do 500 m </t>
  </si>
  <si>
    <t>zemina pro zásypy pod objektem na meziskládku a zpět:</t>
  </si>
  <si>
    <t>tam:595,98*2+3,15*2</t>
  </si>
  <si>
    <t>zpět:1198,26</t>
  </si>
  <si>
    <t>162301414R00</t>
  </si>
  <si>
    <t xml:space="preserve">Vod.přemístění kmenů listnatých, D 90cm  do 5000 m </t>
  </si>
  <si>
    <t>162301424R00</t>
  </si>
  <si>
    <t xml:space="preserve">Vodorovné přemístění pařezů  D 90 cm do 5000 m </t>
  </si>
  <si>
    <t>162301914R00</t>
  </si>
  <si>
    <t xml:space="preserve">Příplatek za dalších 5000m - kmeny listnaté D 90cm </t>
  </si>
  <si>
    <t>162301924R00</t>
  </si>
  <si>
    <t xml:space="preserve">Příplatek za dalších 5000m - pařezy D 90cm </t>
  </si>
  <si>
    <t>162701105R00</t>
  </si>
  <si>
    <t xml:space="preserve">Vodorovné přemístění výkopku z hor.1-4 do 10000 m </t>
  </si>
  <si>
    <t>dovoz potřebné horniny 1-4 pro zásypy:</t>
  </si>
  <si>
    <t>1610,61</t>
  </si>
  <si>
    <t>-(595,98*2+3,15*2)</t>
  </si>
  <si>
    <t>162701155R00</t>
  </si>
  <si>
    <t xml:space="preserve">Vodorovné přemístění výkopku z hor.5-7 do 10000 m </t>
  </si>
  <si>
    <t>vytěžená hornina 5-7:</t>
  </si>
  <si>
    <t>1213,61+134,85+17,99+1,99</t>
  </si>
  <si>
    <t>167101102R00</t>
  </si>
  <si>
    <t xml:space="preserve">Nakládání výkopku z hor.1-4 v množství nad 100 m3 </t>
  </si>
  <si>
    <t>zemina pro zpětné zásypy (mezideponie+nákup):1610,61</t>
  </si>
  <si>
    <t>171201201R00</t>
  </si>
  <si>
    <t xml:space="preserve">Uložení sypaniny na skládky </t>
  </si>
  <si>
    <t>na skládku, nebo mezideponii:</t>
  </si>
  <si>
    <t>1-4:595,98*2+3,15*2</t>
  </si>
  <si>
    <t>5-6:1213,61+134,85+17,99+1,99</t>
  </si>
  <si>
    <t>174101101R00</t>
  </si>
  <si>
    <t xml:space="preserve">Zásyp jam, rýh, šachet se zhutněním </t>
  </si>
  <si>
    <t>zpětný zásyp z horninou 1-4:</t>
  </si>
  <si>
    <t>okolo patek v úrovni -5,600:(1,8*1,8*0,98-0,6*0,6*0,98)*2</t>
  </si>
  <si>
    <t>199000003R00</t>
  </si>
  <si>
    <t xml:space="preserve">Poplatek za skládku horniny 5 - 7 </t>
  </si>
  <si>
    <t>199000003R99</t>
  </si>
  <si>
    <t xml:space="preserve">Poplatek za skládku nebo likvidaci dřevní hmoty </t>
  </si>
  <si>
    <t>3,14*0,4*0,4*10,0*16</t>
  </si>
  <si>
    <t>58330002.A</t>
  </si>
  <si>
    <t>Zemina stabilizační 1-4 - nedeklarováno</t>
  </si>
  <si>
    <t>t</t>
  </si>
  <si>
    <t>chybějící pro zásypy:412,35*1,6</t>
  </si>
  <si>
    <t>18</t>
  </si>
  <si>
    <t>Povrchové úpravy terénu</t>
  </si>
  <si>
    <t>18 Povrchové úpravy terénu</t>
  </si>
  <si>
    <t>183400010RAA</t>
  </si>
  <si>
    <t>Příprava půdy pro výsadbu v rovině, ruční chemické odplevelení, rytí, hnojení</t>
  </si>
  <si>
    <t>m2</t>
  </si>
  <si>
    <t>183400012RAA</t>
  </si>
  <si>
    <t>Příprava půdy pro výsadbu v rovině, strojní chemické odplevelení, frézování, hnojení</t>
  </si>
  <si>
    <t>183402211RA0</t>
  </si>
  <si>
    <t>Založení trávníku parkového v rovině vč. dodávky osiva</t>
  </si>
  <si>
    <t>184101111RA0</t>
  </si>
  <si>
    <t xml:space="preserve">Výsadba keře prostokoř. v rovině, výšky do 50 cm </t>
  </si>
  <si>
    <t>184201114RAA</t>
  </si>
  <si>
    <t>Výsadba stromu s balem, v rovině, výšky do 200 cm bez dodávky dřeviny</t>
  </si>
  <si>
    <t>026.01</t>
  </si>
  <si>
    <t xml:space="preserve">Habr - Carpinus betulus  50-70 cm </t>
  </si>
  <si>
    <t>026.02</t>
  </si>
  <si>
    <t xml:space="preserve">Javor klen - Acer pseudoplatanus, ok 10-12, bal </t>
  </si>
  <si>
    <t>026.03</t>
  </si>
  <si>
    <t xml:space="preserve">Buk lesní - Fagus sylvatica, ok 8-10 cm, bal </t>
  </si>
  <si>
    <t>27</t>
  </si>
  <si>
    <t>Základy</t>
  </si>
  <si>
    <t>27 Základy</t>
  </si>
  <si>
    <t>271571112R00</t>
  </si>
  <si>
    <t xml:space="preserve">Polštář základu ze štěrkopísku netříděného </t>
  </si>
  <si>
    <t>okolo patek:(3,5*2,5*1,25-0,7*1,5*1,5-0,5*1,0*0,5)*6</t>
  </si>
  <si>
    <t>(5,0*5,0*1,25-0,7*2,75*2,75-1,25*1,25*0,5)*2</t>
  </si>
  <si>
    <t>(3,25*4,5*1,25-1,25*2,75*0,7-0,8*1,5*0,5)*2</t>
  </si>
  <si>
    <t>(3,5*6,0*1,25-1,25*3,0*1,0-0,8*0,5*2,25)*2</t>
  </si>
  <si>
    <t>pod základovou desku:</t>
  </si>
  <si>
    <t>1.01 u vstupu :1,9*1,5*0,25</t>
  </si>
  <si>
    <t>pod tělocvičnou:45,33*26,02*0,4</t>
  </si>
  <si>
    <t>pod zdvihací plošinou:2,15*1,38*0,15</t>
  </si>
  <si>
    <t>273321411R00</t>
  </si>
  <si>
    <t xml:space="preserve">Železobeton základových desek C 25/30 </t>
  </si>
  <si>
    <t>P2*0,1</t>
  </si>
  <si>
    <t>273351215R00</t>
  </si>
  <si>
    <t xml:space="preserve">Bednění stěn základových desek - zřízení </t>
  </si>
  <si>
    <t>((45,33+22,15)*2+3,2*2)*0,1</t>
  </si>
  <si>
    <t>273351216R00</t>
  </si>
  <si>
    <t xml:space="preserve">Bednění stěn základových desek - odstranění </t>
  </si>
  <si>
    <t>273362021R00</t>
  </si>
  <si>
    <t xml:space="preserve">Výztuž základových desek ze svařovaných sití KARI </t>
  </si>
  <si>
    <t>hmotnost sítě .....0,0046 t/m2:P2*2*0,0046*1,1</t>
  </si>
  <si>
    <t>275321321R00</t>
  </si>
  <si>
    <t xml:space="preserve">Železobeton základových patek C 20/25 XC2 </t>
  </si>
  <si>
    <t>Z1:(0,7*1,6*2,7+0,5*0,9*0,9)*6</t>
  </si>
  <si>
    <t>Z2:(0,7*2,7*2,9+0,5*0,9*0,9*2)*2</t>
  </si>
  <si>
    <t>Z3:(0,7*1,2*2,8+0,5*0,9*0,9)*5</t>
  </si>
  <si>
    <t>Z4:(0,7*1,6*3,0+0,5*0,9*0,9)*2</t>
  </si>
  <si>
    <t>Z5:(0,7*1,2*2,2+0,5*0,9*0,9)*2</t>
  </si>
  <si>
    <t>275351215R00</t>
  </si>
  <si>
    <t xml:space="preserve">Bednění stěn základových patek - zřízení </t>
  </si>
  <si>
    <t>Z1:(0,7*(1,6+2,7)*2+0,5*0,9*4)*6</t>
  </si>
  <si>
    <t>Z2:(0,7*(2,7+2,9)*2+0,5*0,9*4*2)*2</t>
  </si>
  <si>
    <t>Z3:(0,7*(1,2+2,8)*2+0,5*0,9*4)*5</t>
  </si>
  <si>
    <t>Z4:(0,7*(1,6+3,0)*2+0,5*0,9*4)*2</t>
  </si>
  <si>
    <t>Z5:(0,7*(1,2+2,2)*2+0,5*0,9*4)*2</t>
  </si>
  <si>
    <t>275351216R00</t>
  </si>
  <si>
    <t xml:space="preserve">Bednění stěn základových patek - odstranění </t>
  </si>
  <si>
    <t>275361821R00</t>
  </si>
  <si>
    <t xml:space="preserve">Výztuž základových patek z betonářské ocelí 10505 </t>
  </si>
  <si>
    <t>2,932</t>
  </si>
  <si>
    <t>631313611R00</t>
  </si>
  <si>
    <t>Mazanina betonová tl. 8 - 12 cm C 16/20 jako podkladní beton</t>
  </si>
  <si>
    <t>1.01 u vstupu :1,9*1,5*0,1</t>
  </si>
  <si>
    <t>631315621R00</t>
  </si>
  <si>
    <t>Mazanina betonová tl. 12 - 24 cm C 20/25 jako podkladní beton</t>
  </si>
  <si>
    <t>pod tělocvičnou:45,33*26,02*0,15</t>
  </si>
  <si>
    <t>631319175R00</t>
  </si>
  <si>
    <t xml:space="preserve">Příplatek za stržení povrchu mazaniny tl. 24 cm </t>
  </si>
  <si>
    <t>0,29</t>
  </si>
  <si>
    <t>7,75</t>
  </si>
  <si>
    <t>631351101R00</t>
  </si>
  <si>
    <t xml:space="preserve">Bednění stěn, rýh a otvorů v podlahách - zřízení </t>
  </si>
  <si>
    <t>1.01 u vstupu :(1,9+1,5*2)*0,1</t>
  </si>
  <si>
    <t>pod tělocvičnou:(45,33+26,02)*2*0,15</t>
  </si>
  <si>
    <t>pod zdvihací plošinou:(2,15+1,38*2)*0,15</t>
  </si>
  <si>
    <t>631351102R00</t>
  </si>
  <si>
    <t xml:space="preserve">Bednění stěn, rýh a otvorů v podlahách -odstranění </t>
  </si>
  <si>
    <t>631362021R00</t>
  </si>
  <si>
    <t xml:space="preserve">Výztuž mazanin svařovanou sítí z drátů Kari </t>
  </si>
  <si>
    <t>hmotnost sítě .....0,0046 t/m2:</t>
  </si>
  <si>
    <t>1.01 u vstupu :1,9*1,5*0,0046*1,1</t>
  </si>
  <si>
    <t>pod tělocvičnou:45,33*26,02*0,0046*1,1</t>
  </si>
  <si>
    <t>pod zdvihací plošinou:2,15*1,38*0,0046*1,1</t>
  </si>
  <si>
    <t>3</t>
  </si>
  <si>
    <t>Svislé a kompletní konstrukce</t>
  </si>
  <si>
    <t>3 Svislé a kompletní konstrukce</t>
  </si>
  <si>
    <t>311238114R00</t>
  </si>
  <si>
    <t xml:space="preserve">Zdivo keramické 24 P+D P 15 na MC 10 tl. 24 cm </t>
  </si>
  <si>
    <t>nová atika:11,85*0,75</t>
  </si>
  <si>
    <t>317168122R00</t>
  </si>
  <si>
    <t xml:space="preserve">Překlad keramický plochý 145x71x1250 mm </t>
  </si>
  <si>
    <t>4NP:11</t>
  </si>
  <si>
    <t>317168126R00</t>
  </si>
  <si>
    <t xml:space="preserve">Překlad keramický plochý 145x71x2250 mm </t>
  </si>
  <si>
    <t>4NP:1</t>
  </si>
  <si>
    <t>317944313RT2</t>
  </si>
  <si>
    <t>Válcované nosníky č.14-22 do připravených otvorů včetně dodávky profilu  I č.14</t>
  </si>
  <si>
    <t>4.NP:1,4*3*0,016</t>
  </si>
  <si>
    <t>340201119R00</t>
  </si>
  <si>
    <t xml:space="preserve">Příplatek za zaoblení příček poloměru do 5 m </t>
  </si>
  <si>
    <t>2*Pi*0,9/2*3,3</t>
  </si>
  <si>
    <t>342248109R00</t>
  </si>
  <si>
    <t xml:space="preserve">Příčky keramické 8 P+D na MVC 5, tl. 80 mm </t>
  </si>
  <si>
    <t>4NP šatny:0,95*3,3*2</t>
  </si>
  <si>
    <t>(0,9-0,4)*3,3</t>
  </si>
  <si>
    <t>342248114R00</t>
  </si>
  <si>
    <t xml:space="preserve">Příčky keramické 14 P+D na MVC 5, tl. 140 mm </t>
  </si>
  <si>
    <t>4NP šatny:(2,85+8,4+7,85*2-0,4+2,7+3,2+0,95*2+7,4+7,7-0,4+2,7+7,1+0,4+0,8)*3,3</t>
  </si>
  <si>
    <t>(2,0+7,1+2*Pi*0,9/4)*3,3</t>
  </si>
  <si>
    <t>-1,6*2,1-0,8*2,1*2-0,9*2,1*4-0,7*2,1*5</t>
  </si>
  <si>
    <t>1,0*2,15</t>
  </si>
  <si>
    <t>342948112R00</t>
  </si>
  <si>
    <t xml:space="preserve">Ukotvení příček k beton.kcím přistřelenými kotvami </t>
  </si>
  <si>
    <t>m</t>
  </si>
  <si>
    <t>10*3,3</t>
  </si>
  <si>
    <t>346244381RT2</t>
  </si>
  <si>
    <t>Plentování ocelových nosníků výšky do 20 cm s použitím suché maltové směsi</t>
  </si>
  <si>
    <t>4.NP:1,4*0,15*4</t>
  </si>
  <si>
    <t>346481111RT2</t>
  </si>
  <si>
    <t>Zaplentování rýh, nosníků rabicovým pletivem s použitím suché maltové směsi</t>
  </si>
  <si>
    <t>4.NP:1,4*0,9</t>
  </si>
  <si>
    <t>413232221RT2</t>
  </si>
  <si>
    <t>Zazdívka zhlaví válcovaných nosníků výšky do 30cm s použitím betonové směsi</t>
  </si>
  <si>
    <t>po uložení I 160:18</t>
  </si>
  <si>
    <t>vyrovnávací schodiště:2</t>
  </si>
  <si>
    <t>311</t>
  </si>
  <si>
    <t>Sádrokartonové konstrukce</t>
  </si>
  <si>
    <t>311 Sádrokartonové konstrukce</t>
  </si>
  <si>
    <t>342261111RXX</t>
  </si>
  <si>
    <t>Příčka sádrokarton. ocel.kce, 1x oplášť. tl. 75 mm desky standard tl. 12,5 mm, bez izolace</t>
  </si>
  <si>
    <t>v zrcadle schodiště:3,8*2,3+1,3*2,3/2</t>
  </si>
  <si>
    <t>342261112RT1</t>
  </si>
  <si>
    <t>Příčka sádrokarton. ocel.kce, 1x oplášť. tl.100 mm desky standard tl. 12,5 mm, izol. minerál tl. 5 cm</t>
  </si>
  <si>
    <t>4NP spojovací krček:(3,84*2+3,8+3,6+1,5+2,1)*2,9</t>
  </si>
  <si>
    <t>-1,1*2,6-0,7*2,35*2-0,8*2,35*2</t>
  </si>
  <si>
    <t>4NP tělocvična:(13,3+3,1*2+1,2+1,6*2+5,7+2,8+3,2+2,5*2+1,7+3,1+4,3)*2,8</t>
  </si>
  <si>
    <t>-2,5*2,35-0,8*2,35*3-0,7*2,1-0,7*2,35*2-0,9*2,35</t>
  </si>
  <si>
    <t>půdorys podlaží s tribunami:(3,2+4,17)*3,25</t>
  </si>
  <si>
    <t>-0,9*2,1</t>
  </si>
  <si>
    <t>342261213RT1</t>
  </si>
  <si>
    <t>Příčka sádrokarton. ocel.kce, 2x oplášť. tl.150 mm desky standard tl. 12,5 mm, izol. minerál tl. 5 cm</t>
  </si>
  <si>
    <t>4NP spojovací krček:4,1*2,9</t>
  </si>
  <si>
    <t>342262113RS1</t>
  </si>
  <si>
    <t>Příčka sádrokart. dvoj. oc. kce, 2x opl. tl.300 mm desky standard tl.12,5 mm, izol. minerál tl.2x8 cm</t>
  </si>
  <si>
    <t>krajní stěna schodiště:3,8*3,4+2,1*3,4/2</t>
  </si>
  <si>
    <t>342263310RT2</t>
  </si>
  <si>
    <t>Úprava sádrokartonové příčky pro osazení umývadla do ocelové konstrukce, typ</t>
  </si>
  <si>
    <t>342263320RT1</t>
  </si>
  <si>
    <t>Úprava sádrokartonové příčky pro osazení WC WC - univerzální rám, typ</t>
  </si>
  <si>
    <t>342263340RT1</t>
  </si>
  <si>
    <t>Úprava sádrokartonové příčky pro osazení pisoáru univerzální rám pro pisoár, typ</t>
  </si>
  <si>
    <t>342263360RT1</t>
  </si>
  <si>
    <t>Úprava sádrokartonové příčky pro osazení baterie montážní deska, typ</t>
  </si>
  <si>
    <t>342263990RV1</t>
  </si>
  <si>
    <t>Příplatek k příčce sádrokart. za desku tl. 12,5 mm GKBi na jedné straně příčky</t>
  </si>
  <si>
    <t>4NP spojovací krček:(3,2+4,1+2,2+4,1+1,85)*2,9</t>
  </si>
  <si>
    <t>-0,8*2,35*2</t>
  </si>
  <si>
    <t>4NP tělocvična:(1,6+1,95+1,2+1,6+2,0+2,54*3+0,98*2)*2,4</t>
  </si>
  <si>
    <t>-0,7*2,4-0,7*2,35</t>
  </si>
  <si>
    <t>342263998R00</t>
  </si>
  <si>
    <t xml:space="preserve">Příplatek k příčce sádrokart. za plochu do 5 m2 </t>
  </si>
  <si>
    <t>4NP spojovací krček:1,5*2,9</t>
  </si>
  <si>
    <t>4NP tělocvična:(1,2+1,6*2+1,7)*2,8+(1,6+1,95+1,2+1,6+2,0+0,98*2)*2,4</t>
  </si>
  <si>
    <t>342264051RT1</t>
  </si>
  <si>
    <t>Podhled sádrokartonový na zavěšenou ocel. konstr. desky standard tl. 12,5 mm, bez izolace</t>
  </si>
  <si>
    <t>bez PO a EI 15:</t>
  </si>
  <si>
    <t>4NP spojovací krček:10,5*5,2+1,4*3,75+6,4+9,3-1,0*11,8</t>
  </si>
  <si>
    <t>4NP tělocvična:10,24+5,7*1,4+12,3*2,9+2,5+5,44+12,6+7,6+3,6</t>
  </si>
  <si>
    <t>342264051RT2</t>
  </si>
  <si>
    <t>Podhled sádrokartonový na zavěšenou ocel. konstr. desky protipožární tl. 12,5 mm, bez izolace</t>
  </si>
  <si>
    <t>REI 30:</t>
  </si>
  <si>
    <t>4NP tělocvična:32,4</t>
  </si>
  <si>
    <t>342264051RT3</t>
  </si>
  <si>
    <t>Podhled sádrokartonový na zavěšenou ocel. konstr. desky standard impreg. tl. 12,5 mm, bez izolace</t>
  </si>
  <si>
    <t>4NP spojovací krček:9,31+7,56</t>
  </si>
  <si>
    <t>4NP tělocvična:4,82+3,1</t>
  </si>
  <si>
    <t>342264098R00</t>
  </si>
  <si>
    <t xml:space="preserve">Příplatek k podhledu sádrokart. za plochu do 10 m2 </t>
  </si>
  <si>
    <t>4NP spojovací krček:1,4*3,75+6,4+9,3-1,0*11,8+9,31+7,56</t>
  </si>
  <si>
    <t>4NP tělocvična:5,7*1,4+2,5+5,44+7,6+3,6+4,82+3,1</t>
  </si>
  <si>
    <t>342265112RT5</t>
  </si>
  <si>
    <t>Úprava podkroví sádrokarton. na ocel. rošt, svislá desky standard tl. 12,5 mm, bez izolace</t>
  </si>
  <si>
    <t>svislý lem světlíků:0,75*(1,3*2+11,8)</t>
  </si>
  <si>
    <t>342265193R00</t>
  </si>
  <si>
    <t xml:space="preserve">Příplatek za otvor v podhledu podkroví pl. 1,00 m2 </t>
  </si>
  <si>
    <t>4NP spojovací krček:1,4*3,75+6,4+9,3-1,0*11,8</t>
  </si>
  <si>
    <t>4NP tělocvična:5,7*1,4+2,5+5,44+7,6+3,6</t>
  </si>
  <si>
    <t>342266111RU9</t>
  </si>
  <si>
    <t>Obklad stěn sádrokartonem na ocelovou konstrukci desky standard impreg. tl. 12,5 mm, bez izolace</t>
  </si>
  <si>
    <t>4NP spojovací krček:0,9*3*1,4+2,1*1,0+2,64*1,4+0,9*2,9</t>
  </si>
  <si>
    <t>4NP sprchy:0,9*5*1,4+2,75*1,4</t>
  </si>
  <si>
    <t>4NP tělocvičba:0,8*2*1,4+1,5*1,2+0,98*2,4+1,03*2,4</t>
  </si>
  <si>
    <t>342266998R00</t>
  </si>
  <si>
    <t xml:space="preserve">Příplatek pro obklad za plochu do 5 m2 </t>
  </si>
  <si>
    <t>342267112RT1</t>
  </si>
  <si>
    <t>Obklad trámů sádrokartonem třístranný do 0,5/0,5 m desky standard tl. 12,5 mm</t>
  </si>
  <si>
    <t>tělocvična:4*2,4+5,75*3</t>
  </si>
  <si>
    <t>342267112RT3</t>
  </si>
  <si>
    <t>Obklad trámů sádrokartonem třístranný do 0,5/0,5 m desky standard impreg. tl. 12,5 mm</t>
  </si>
  <si>
    <t>2,4</t>
  </si>
  <si>
    <t>1.03:8*4,5</t>
  </si>
  <si>
    <t>342267113RT1</t>
  </si>
  <si>
    <t>Obklad trámů sádrokartonem čtyřstranný do 0,5/0,5m desky standard tl. 12,5 mm</t>
  </si>
  <si>
    <t>2,4*2</t>
  </si>
  <si>
    <t>32</t>
  </si>
  <si>
    <t>Zdi opěrné</t>
  </si>
  <si>
    <t>32 Zdi opěrné</t>
  </si>
  <si>
    <t>279321411R00</t>
  </si>
  <si>
    <t xml:space="preserve">Železobeton základových zdí C 25/30 </t>
  </si>
  <si>
    <t>Opěrná stěna pod rampou:</t>
  </si>
  <si>
    <t>pata:</t>
  </si>
  <si>
    <t>0,4*1,7*(9,3+4,1-1,7)</t>
  </si>
  <si>
    <t>dřík:</t>
  </si>
  <si>
    <t>0,3*3,0*8,3</t>
  </si>
  <si>
    <t>0,3*2,5*4,5</t>
  </si>
  <si>
    <t>OS pod halou - nová část:</t>
  </si>
  <si>
    <t>A:</t>
  </si>
  <si>
    <t>pata:0,5*2,5*3,96</t>
  </si>
  <si>
    <t>dřík:0,4*(4,03+5,25)/2*3,96</t>
  </si>
  <si>
    <t>B:</t>
  </si>
  <si>
    <t>pata:0,5*2,0*4,5</t>
  </si>
  <si>
    <t>dřík:0,4*(2,66+4,03)/2*4,5</t>
  </si>
  <si>
    <t>C:</t>
  </si>
  <si>
    <t>pata:0,5*2,0*2,69</t>
  </si>
  <si>
    <t>dřík:0,4*(1,71+2,66)/2*2,69</t>
  </si>
  <si>
    <t>D:</t>
  </si>
  <si>
    <t>pata:0,5*2,0*1,7</t>
  </si>
  <si>
    <t>dřík:0,4*(0,99+1,71)/2*1,7</t>
  </si>
  <si>
    <t>E:</t>
  </si>
  <si>
    <t>pata:0,5*2,9*0,5</t>
  </si>
  <si>
    <t>dřík:0,85*(4,85+5,0)/2*0,5</t>
  </si>
  <si>
    <t>F:</t>
  </si>
  <si>
    <t>pata:0,5*2,9*6,85</t>
  </si>
  <si>
    <t>dřík:0,5*5,3*6,85</t>
  </si>
  <si>
    <t>G:</t>
  </si>
  <si>
    <t>pata:0,5*3,8*0,9</t>
  </si>
  <si>
    <t>sloup:2,98*0,9*1,1+(5,3-2,98)*0,9*0,85</t>
  </si>
  <si>
    <t>H:</t>
  </si>
  <si>
    <t>sloup:2,78*0,9*1,1+(5,1-2,78)*0,9*0,85</t>
  </si>
  <si>
    <t>I:</t>
  </si>
  <si>
    <t>pata:0,5*2,9*3,35</t>
  </si>
  <si>
    <t>dřík:0,5*5,1*3,35</t>
  </si>
  <si>
    <t>OS pod halou - stávající část:</t>
  </si>
  <si>
    <t>J:</t>
  </si>
  <si>
    <t>pata (podbet):0,5*1,2*1,75+0,38*0,5*1,75</t>
  </si>
  <si>
    <t>dřík (přibet):0,2*4,32*1,75</t>
  </si>
  <si>
    <t>K:</t>
  </si>
  <si>
    <t>pata (podbet):0,5*1,9*0,9+0,18*0,55*0,9</t>
  </si>
  <si>
    <t>dřík (přibet):0,25*2,32*0,9</t>
  </si>
  <si>
    <t>0,5*2,0*0,9</t>
  </si>
  <si>
    <t>0,2*4,5*0,9</t>
  </si>
  <si>
    <t>0,4*0,65*0,9</t>
  </si>
  <si>
    <t>L:</t>
  </si>
  <si>
    <t>pata (podbet):0,5*1,2*5,1+0,18*0,5*5,1</t>
  </si>
  <si>
    <t>dřík (přibet):0,2*4,32*5,1</t>
  </si>
  <si>
    <t>M:</t>
  </si>
  <si>
    <t>pata (podbet):0,5*1,9*0,9</t>
  </si>
  <si>
    <t>0,2*4,7*0,9</t>
  </si>
  <si>
    <t>N:</t>
  </si>
  <si>
    <t>pata (podbet):0,5*1,2*5,1</t>
  </si>
  <si>
    <t>O:</t>
  </si>
  <si>
    <t>pata (podbet):0,5*1,4*0,9*4</t>
  </si>
  <si>
    <t>dřík (přibet):0,25*2,32*0,9*4</t>
  </si>
  <si>
    <t>0,5*2,0*0,9*4</t>
  </si>
  <si>
    <t>0,2*4,7*0,9*4</t>
  </si>
  <si>
    <t>0,4*0,65*0,9*4</t>
  </si>
  <si>
    <t>P:</t>
  </si>
  <si>
    <t>pata (podbet):0,5*0,7*17,28</t>
  </si>
  <si>
    <t>dřík (přibet):0,2*4,32*17,28</t>
  </si>
  <si>
    <t>279351101R00</t>
  </si>
  <si>
    <t xml:space="preserve">Bednění stěn základových zdí, jednostranné-zřízení </t>
  </si>
  <si>
    <t>0,4*(1,7*2+(9,3+4,1-1,7)*2)</t>
  </si>
  <si>
    <t>Mezisoučet</t>
  </si>
  <si>
    <t>pata:0,5*2*3,96</t>
  </si>
  <si>
    <t>pata:0,5*2*4,5</t>
  </si>
  <si>
    <t>pata:0,5*2*2,69</t>
  </si>
  <si>
    <t>pata:0,5*2*1,7</t>
  </si>
  <si>
    <t>pata:0,5*0,5*0,5</t>
  </si>
  <si>
    <t>pata:0,5*2*6,85</t>
  </si>
  <si>
    <t>pata:0,5*2*0,9</t>
  </si>
  <si>
    <t>sloup:2,98*(0,9*2+1,1*2)+(5,3-2,98)*(0,9*2+0,85*2)</t>
  </si>
  <si>
    <t>sloup:2,78*(0,9*2+1,1*2)+(5,1-2,78)*(0,9*2+0,85*2)</t>
  </si>
  <si>
    <t>pata:0,5*2*3,35</t>
  </si>
  <si>
    <t>pata (podbet):0,5*2*1,75+0,38*2*1,75</t>
  </si>
  <si>
    <t>dřík (přibet):4,32*1,75</t>
  </si>
  <si>
    <t>pata (podbet):0,5*2*0,9+0,18*2*0,9</t>
  </si>
  <si>
    <t>dřík (přibet):2,32*0,9</t>
  </si>
  <si>
    <t>2,0*0,9</t>
  </si>
  <si>
    <t>4,5*0,9</t>
  </si>
  <si>
    <t>0,25*0,9</t>
  </si>
  <si>
    <t>pata (podbet):0,5*2*5,1+0,18*2*5,1</t>
  </si>
  <si>
    <t>dřík (přibet):4,32*5,1</t>
  </si>
  <si>
    <t>pata (podbet):0,5*2*0,9</t>
  </si>
  <si>
    <t>4,7*0,9</t>
  </si>
  <si>
    <t>pata (podbet):0,5*2*5,1</t>
  </si>
  <si>
    <t>pata (podbet):0,5*2*0,9*4</t>
  </si>
  <si>
    <t>dřík (přibet):2,32*0,9*4</t>
  </si>
  <si>
    <t>2,0*0,9*4</t>
  </si>
  <si>
    <t>4,7*0,9*4</t>
  </si>
  <si>
    <t>0,25*0,9*4</t>
  </si>
  <si>
    <t>pata (podbet):0,5*2*17,28</t>
  </si>
  <si>
    <t>dřík (přibet):4,32*17,28</t>
  </si>
  <si>
    <t>279351102R00</t>
  </si>
  <si>
    <t xml:space="preserve">Bednění stěn základových zdí, jednostranné-odstran </t>
  </si>
  <si>
    <t>279351105R00</t>
  </si>
  <si>
    <t xml:space="preserve">Bednění stěn základových zdí, oboustranné-zřízení </t>
  </si>
  <si>
    <t>2*3,0*8,3</t>
  </si>
  <si>
    <t>2*2,5*4,5</t>
  </si>
  <si>
    <t>dřík:2*(4,03+5,25)/2*3,96</t>
  </si>
  <si>
    <t>dřík:2*(2,66+4,03)/2*4,5</t>
  </si>
  <si>
    <t>dřík:2*(1,71+2,66)/2*2,69</t>
  </si>
  <si>
    <t>dřík:2*(0,99+1,71)/2*1,7</t>
  </si>
  <si>
    <t>dřík:2*(4,85+5,0)/2*0,5</t>
  </si>
  <si>
    <t>dřík:2*5,3*6,85</t>
  </si>
  <si>
    <t>dřík:2*5,1*3,35</t>
  </si>
  <si>
    <t>279351106R00</t>
  </si>
  <si>
    <t xml:space="preserve">Bednění stěn základových zdí, oboustranné-odstran. </t>
  </si>
  <si>
    <t>279361821R00</t>
  </si>
  <si>
    <t xml:space="preserve">Výztuž základových zdí z betonářské oceli 10 505 </t>
  </si>
  <si>
    <t>1,1452</t>
  </si>
  <si>
    <t>OS pod halou - nová:</t>
  </si>
  <si>
    <t>6,277</t>
  </si>
  <si>
    <t>OS pod halou - stávající:</t>
  </si>
  <si>
    <t>5,774</t>
  </si>
  <si>
    <t>953943121R00</t>
  </si>
  <si>
    <t xml:space="preserve">Osazení kovových předmětů do betonu, 1 kg / kus </t>
  </si>
  <si>
    <t>prostup - chránička:4</t>
  </si>
  <si>
    <t>OS pod halou:</t>
  </si>
  <si>
    <t>prostup:20</t>
  </si>
  <si>
    <t>R3809322.01</t>
  </si>
  <si>
    <t xml:space="preserve">Vlepení výztuže D 10, beton, malta chemická 200 </t>
  </si>
  <si>
    <t>0,2*(526+262+40)</t>
  </si>
  <si>
    <t>R3809322.02</t>
  </si>
  <si>
    <t xml:space="preserve">Vlepení výztuže D 12, beton, malta chemická 200 </t>
  </si>
  <si>
    <t>0,2*70</t>
  </si>
  <si>
    <t>R3809322.03</t>
  </si>
  <si>
    <t xml:space="preserve">Vlepení výztuže D 18, beton, malta chemická 200 </t>
  </si>
  <si>
    <t>0,2*(132+70)</t>
  </si>
  <si>
    <t>R3809322.04</t>
  </si>
  <si>
    <t xml:space="preserve">Vlepení výztuže D 20, beton, malta chemická 200 </t>
  </si>
  <si>
    <t>0,3*128</t>
  </si>
  <si>
    <t>3457114700</t>
  </si>
  <si>
    <t>Trubka kabelová chránička D40</t>
  </si>
  <si>
    <t>20*(0,5+0,7)/2*1,1</t>
  </si>
  <si>
    <t>3457114702</t>
  </si>
  <si>
    <t>Trubka kabelová chránička D60</t>
  </si>
  <si>
    <t>4*0,3*1,1</t>
  </si>
  <si>
    <t>38</t>
  </si>
  <si>
    <t>Kompletní konstrukce</t>
  </si>
  <si>
    <t>38 Kompletní konstrukce</t>
  </si>
  <si>
    <t>38.01</t>
  </si>
  <si>
    <t>Kce - vazníky, ocel jakost S350GD, HX420LAD HX500LAD dle tl. prvku - těloc.+krček, pozink D+M</t>
  </si>
  <si>
    <t>kg</t>
  </si>
  <si>
    <t>38.02</t>
  </si>
  <si>
    <t>Kce - sloupy, ocel jakosti HX500LAD žárový pozink- D+M</t>
  </si>
  <si>
    <t>38.03</t>
  </si>
  <si>
    <t>Kce - výměny okna, dveře, ocel S350GD žárový pozink- D+M</t>
  </si>
  <si>
    <t>38.04</t>
  </si>
  <si>
    <t>Kce - výměny, střecha, vzpěry, okap. profily ocel jakosti S350 GD, žárový pozink- D+M</t>
  </si>
  <si>
    <t>38.05</t>
  </si>
  <si>
    <t>Kce - tribuna-sloupy,průvlaky,stropnice, ocel jak. S350GD, HX420LAD, HX500LAD dle tl., pozink - D+M</t>
  </si>
  <si>
    <t>38.06</t>
  </si>
  <si>
    <t>Kce - strojovna-sloupy,průvl.,stropnice, ocel jak. S350GD, HX420LAD, HX500LAD dle tl., pozink- D+M</t>
  </si>
  <si>
    <t>38.07</t>
  </si>
  <si>
    <t>Kce - zesílení OK, kameraman,koše,čerpadla horolezecká stěna, technol. zařízení - D+M</t>
  </si>
  <si>
    <t>38.08</t>
  </si>
  <si>
    <t>Střecha tělocvična - plech perfor Pzrub + střecha krček - D+M</t>
  </si>
  <si>
    <t>38.10.1</t>
  </si>
  <si>
    <t xml:space="preserve">Stěnový panel zaoblený rohy IPN 200 - D+M </t>
  </si>
  <si>
    <t>38.10.2</t>
  </si>
  <si>
    <t xml:space="preserve">Stěnový panel rovný IPN 200 mm - D+M </t>
  </si>
  <si>
    <t>38.10.3</t>
  </si>
  <si>
    <t xml:space="preserve">Klempířské prvky - lemování otvorů - D+M </t>
  </si>
  <si>
    <t>38.10.4</t>
  </si>
  <si>
    <t xml:space="preserve">Klempířské prvky - lemování panelů - D+M </t>
  </si>
  <si>
    <t>38.10.5</t>
  </si>
  <si>
    <t xml:space="preserve">Klempířské prvky - lemování střechy,okapnice - D+M </t>
  </si>
  <si>
    <t>38.11.1</t>
  </si>
  <si>
    <t>Střešní vpusť s PVC límcem a ochraným košem DN 150 mm, nevyhřívaná - D+M</t>
  </si>
  <si>
    <t>38.11.2</t>
  </si>
  <si>
    <t>Střešní žlab z PVC folie tl. 1,5 mm vč. spádových klínů - D+M</t>
  </si>
  <si>
    <t>bm</t>
  </si>
  <si>
    <t>38.11.3</t>
  </si>
  <si>
    <t>Svod dešťový, potrubí plast DN 150 mm vč. tvarovek - D+M</t>
  </si>
  <si>
    <t>38.12</t>
  </si>
  <si>
    <t>Žebřík požární, vč. ochranného koše - RAL 7024 délky 14,0 bm - D+M</t>
  </si>
  <si>
    <t>38.13</t>
  </si>
  <si>
    <t xml:space="preserve">Schodiště vnější ocelové - D+M </t>
  </si>
  <si>
    <t>38.14</t>
  </si>
  <si>
    <t xml:space="preserve">Schodiště vnitřní ocelové - D+M </t>
  </si>
  <si>
    <t>38.15</t>
  </si>
  <si>
    <t>PSV - Polykarbonát - D+M</t>
  </si>
  <si>
    <t>38.16</t>
  </si>
  <si>
    <t>PSV - OSB 18mm - D+M</t>
  </si>
  <si>
    <t>38.17.1</t>
  </si>
  <si>
    <t>Střešní světlík půltový 1000/11800 mm s prosklením polykarbonátem - D+M</t>
  </si>
  <si>
    <t>38.17.2</t>
  </si>
  <si>
    <t>Klapka jednokřídlová 1200/2200 mm s fcí SOZ s prosklením polykarbonátem - D+M</t>
  </si>
  <si>
    <t>38.17.3</t>
  </si>
  <si>
    <t xml:space="preserve">Panel ovládací pro denní větrání - D+M </t>
  </si>
  <si>
    <t>38.17.4</t>
  </si>
  <si>
    <t xml:space="preserve">Panel ovládací pro požární odvětrání - D+M </t>
  </si>
  <si>
    <t>38.18</t>
  </si>
  <si>
    <t>PSV - OSB 22mm - D+M</t>
  </si>
  <si>
    <t>38.19</t>
  </si>
  <si>
    <t xml:space="preserve">Projektová dokumentace </t>
  </si>
  <si>
    <t>soubor</t>
  </si>
  <si>
    <t>38.20</t>
  </si>
  <si>
    <t xml:space="preserve">Doprava </t>
  </si>
  <si>
    <t>38.21</t>
  </si>
  <si>
    <t>Protipožární opatření - zakrytí sloupů SDK tl. 12,5 mm, kapotáž - D+M</t>
  </si>
  <si>
    <t>38.22</t>
  </si>
  <si>
    <t xml:space="preserve">Bezpečnostní kontrola </t>
  </si>
  <si>
    <t>38.23</t>
  </si>
  <si>
    <t xml:space="preserve">Označení stavby </t>
  </si>
  <si>
    <t>38.24</t>
  </si>
  <si>
    <t xml:space="preserve">Geodetické práce </t>
  </si>
  <si>
    <t>38.25</t>
  </si>
  <si>
    <t xml:space="preserve">Likvidace odpadu </t>
  </si>
  <si>
    <t>4</t>
  </si>
  <si>
    <t>Vodorovné konstrukce</t>
  </si>
  <si>
    <t>4 Vodorovné konstrukce</t>
  </si>
  <si>
    <t>411322323R00</t>
  </si>
  <si>
    <t xml:space="preserve">Stropy trámové ze železobetonu C 16/20 </t>
  </si>
  <si>
    <t>strop nad vstupním podlažím:</t>
  </si>
  <si>
    <t>plocha dle výpisu statiky:80,0*(0,1*1/3+0,065)</t>
  </si>
  <si>
    <t>411351105R00</t>
  </si>
  <si>
    <t xml:space="preserve">Bednění stropů trámových, bednění vlastní- zřízení </t>
  </si>
  <si>
    <t>volné hrany:2,0</t>
  </si>
  <si>
    <t>411351106R00</t>
  </si>
  <si>
    <t xml:space="preserve">Bednění stropů trámových, vlastní - odstranění </t>
  </si>
  <si>
    <t>411354236R00</t>
  </si>
  <si>
    <t xml:space="preserve">Bednění stropů plech lesklý, vlna 50 mm tl. 1,0 mm </t>
  </si>
  <si>
    <t>viz výpis materiálu:80,0</t>
  </si>
  <si>
    <t>411361921RT3</t>
  </si>
  <si>
    <t>Výztuž stropů svařovanou sítí průměr drátu  5,0, oka 150/150 mm</t>
  </si>
  <si>
    <t>80,0*0,0021*1,1</t>
  </si>
  <si>
    <t>43</t>
  </si>
  <si>
    <t>Schodiště</t>
  </si>
  <si>
    <t>43 Schodiště</t>
  </si>
  <si>
    <t>430321313R00</t>
  </si>
  <si>
    <t xml:space="preserve">Schodišťové konstrukce, železobeton C 16/20 </t>
  </si>
  <si>
    <t>schodiště vstupního podlaží:</t>
  </si>
  <si>
    <t>0,16*1,45*(3,4+3,95+4,45)</t>
  </si>
  <si>
    <t>vyrovnávací schodiště:</t>
  </si>
  <si>
    <t>0,14*1,1*(0,25+1,86+0,25)</t>
  </si>
  <si>
    <t>430361921RT4</t>
  </si>
  <si>
    <t>Výztuž schodišťových konstrukcí svařovanou sítí průměr drátu  6,0, oka 100/100 mm</t>
  </si>
  <si>
    <t>0,0044*2*1,45*(3,4+3,95+4,45)*1,1</t>
  </si>
  <si>
    <t>0,0044*2*1,1*(0,25+1,86+0,25)*1,1</t>
  </si>
  <si>
    <t>431351121R00</t>
  </si>
  <si>
    <t xml:space="preserve">Bednění podest přímočarých - zřízení </t>
  </si>
  <si>
    <t>1,45*(3,4+3,95+4,45)</t>
  </si>
  <si>
    <t>1,1*(0,25+1,86+0,25)</t>
  </si>
  <si>
    <t>431351122R00</t>
  </si>
  <si>
    <t xml:space="preserve">Bednění podest přímočarých - odstranění </t>
  </si>
  <si>
    <t>434311114R00</t>
  </si>
  <si>
    <t xml:space="preserve">Stupně dusané na terén, na desku, z betonu C 16/20 </t>
  </si>
  <si>
    <t>(0,3*0,16)/2*1,45*28</t>
  </si>
  <si>
    <t>(0,17*0,29)/2*1,1*7</t>
  </si>
  <si>
    <t>434351141R00</t>
  </si>
  <si>
    <t xml:space="preserve">Bednění stupňů přímočarých - zřízení </t>
  </si>
  <si>
    <t>(0,3+0,16)*1,45*28</t>
  </si>
  <si>
    <t>(0,3*0,16)/2*28*2</t>
  </si>
  <si>
    <t>(0,17+0,29)*1,1*7</t>
  </si>
  <si>
    <t>(0,17*0,29)/2*7*2</t>
  </si>
  <si>
    <t>434351142R00</t>
  </si>
  <si>
    <t xml:space="preserve">Bednění stupňů přímočarých - odstranění </t>
  </si>
  <si>
    <t>5</t>
  </si>
  <si>
    <t>Komunikace</t>
  </si>
  <si>
    <t>5 Komunikace</t>
  </si>
  <si>
    <t>451571221R00</t>
  </si>
  <si>
    <t xml:space="preserve">Podklad pod dlažbu ze štěrkopísku tl. do 10 cm </t>
  </si>
  <si>
    <t>1,5*1,5+45,33*0,15+40,75*0,4+7,0*0,9+4,5*1,3</t>
  </si>
  <si>
    <t>564581111R00</t>
  </si>
  <si>
    <t xml:space="preserve">Zřízení podsypu/podkladu ze sypaniny tl. 30 cm </t>
  </si>
  <si>
    <t>ve 2 vrstvách 2x 30 cm:(1,0*40,75+7,0*1,5+1,5*1,5+4,5*1,3)*2</t>
  </si>
  <si>
    <t>596111111R00</t>
  </si>
  <si>
    <t xml:space="preserve">Kladení dlažby mozaika 1barva, lože z kam.do 4 cm </t>
  </si>
  <si>
    <t>935111111R00</t>
  </si>
  <si>
    <t>Osazení přík. žlabu do štěrkopísku z tvárnic 50 cm tl. podkladu 100 mm</t>
  </si>
  <si>
    <t>47,75</t>
  </si>
  <si>
    <t>5.01</t>
  </si>
  <si>
    <t>Komunikace a zpevněné plochy celkem viz samostatný rozpočet</t>
  </si>
  <si>
    <t>58337333</t>
  </si>
  <si>
    <t>Štěrkopísek frakce 0-32 A</t>
  </si>
  <si>
    <t>T</t>
  </si>
  <si>
    <t>17,81*1,67*1,1</t>
  </si>
  <si>
    <t>ve 2 vrstvách 2x 30 cm:(1,0*40,75+7,0*1,5+1,5*1,5+4,5*1,3)*0,3</t>
  </si>
  <si>
    <t>59227515</t>
  </si>
  <si>
    <t>Žlabovka TBZ  50/65/16 cm</t>
  </si>
  <si>
    <t>47,75/0,6*1,05</t>
  </si>
  <si>
    <t>84</t>
  </si>
  <si>
    <t>592.01</t>
  </si>
  <si>
    <t xml:space="preserve">Dlažba betonová 100/100/5 cm </t>
  </si>
  <si>
    <t>37,5*1,05</t>
  </si>
  <si>
    <t>61</t>
  </si>
  <si>
    <t>Upravy povrchů vnitřní</t>
  </si>
  <si>
    <t>61 Upravy povrchů vnitřní</t>
  </si>
  <si>
    <t>611403399RT2</t>
  </si>
  <si>
    <t>Hrubá výplň rýh maltou ve stropech s použitím suché maltové směsi</t>
  </si>
  <si>
    <t>4NP šatny:8,05*0,15*2+6,79*0,15</t>
  </si>
  <si>
    <t>611421231RT2</t>
  </si>
  <si>
    <t>Oprava váp.omítek stropů do 10% plochy - štukových s použitím suché maltové směsi</t>
  </si>
  <si>
    <t>4NP šatny:27,95+22,77+1,33+1,35+21,39+13,41+5,53+1,62+12,85+6,0+1,74</t>
  </si>
  <si>
    <t>18,41+13,62+1,8</t>
  </si>
  <si>
    <t>612403399RT2</t>
  </si>
  <si>
    <t>Hrubá výplň rýh ve stěnách maltou s použitím suché maltové směsi</t>
  </si>
  <si>
    <t>4NP šatny:3,3*0,15*8</t>
  </si>
  <si>
    <t>612421231RT2</t>
  </si>
  <si>
    <t>Oprava vápen.omítek stěn do 10 % pl. - štukových s použitím suché maltové směsi</t>
  </si>
  <si>
    <t>4NP šatny:</t>
  </si>
  <si>
    <t>2.02:(6,75+0,7+0,5+0,4)*3,3-1,1*3,0+(3,0*2+1,1)*0,5</t>
  </si>
  <si>
    <t>2.03:(0,5+0,7+3,8)*3,3+2,33*3,3-2,33*2,2+(2,2+2,33)*0,3</t>
  </si>
  <si>
    <t>2.04:1,47*3,3</t>
  </si>
  <si>
    <t>2.05:(1,5+0,95+0,4)*3,3</t>
  </si>
  <si>
    <t>2.06:2,73*3,3-2,3*2,2+(2,2+2,3)*0,3+0,4*3,3</t>
  </si>
  <si>
    <t>2.07:0,4*2*3,3+4,6*3,3</t>
  </si>
  <si>
    <t>2.08:(2,7+2,7+0,25)*3,3-1,75*2,2+(2,2*2+1,75)*0,3</t>
  </si>
  <si>
    <t>2.10:0,4*2*3,3+4,6*3,3</t>
  </si>
  <si>
    <t>2.11:(2,7+2,7+0,25)*3,3-1,75*2,2+(2,2*2+1,75)*0,3</t>
  </si>
  <si>
    <t>2.13:2,73*3,3-2,3*2,2+(2,2+2,3)*0,3+0,4*3,3</t>
  </si>
  <si>
    <t>2.14:2,33*3,3-2,33*2,2+(2,2+2,33)*0,3</t>
  </si>
  <si>
    <t>612473181R00</t>
  </si>
  <si>
    <t>Omítka vnitřního zdiva ze suché směsi, hladká pod obklady</t>
  </si>
  <si>
    <t>2.03:(2,7+7,8+3,2+1,1+0,4)*2,1-0,7*2,1*2-0,8*2,1</t>
  </si>
  <si>
    <t>2.04:(0,9*2+1,4)*2,1-0,7*2,1</t>
  </si>
  <si>
    <t>2.05:(1,5+0,95)*2,1-0,7*2,1</t>
  </si>
  <si>
    <t>2.08:(0,9+2,7)*2,1-0,7*2,1</t>
  </si>
  <si>
    <t>2.09:(0,95*2+1,7)*2,1</t>
  </si>
  <si>
    <t>2.11:(1,0+2,7)*2,1-0,7*2,1</t>
  </si>
  <si>
    <t>2.12:(0,95*2+1,8)*2,1</t>
  </si>
  <si>
    <t>2.14:(6,8+0,4+2,0+6,0+2*Pi*0,75/4)*2,1-0,8*2,1-0,7*2,1</t>
  </si>
  <si>
    <t>2.15:(2,0+0,9)*2*2,1-0,7*2,1</t>
  </si>
  <si>
    <t>4NP spojovací krček:</t>
  </si>
  <si>
    <t>2.17:0,9*2,1</t>
  </si>
  <si>
    <t>612473182R00</t>
  </si>
  <si>
    <t xml:space="preserve">Omítka vnitřního zdiva ze suché směsi, štuková </t>
  </si>
  <si>
    <t>2.02:(1,0+2*Pi*0,9/4+7,1+7,4+8,4+2,3)*3,3-0,9*2,1*4-1,6*2,1</t>
  </si>
  <si>
    <t>2.03:(2,7+7,3+3,2+1,1)*1,2</t>
  </si>
  <si>
    <t>2.04:(1,4+0,9*2)*1,2</t>
  </si>
  <si>
    <t>2.05:(1,5+0,95)*1,2</t>
  </si>
  <si>
    <t>2.06:(7,8*2+2,7)*3,3-0,9*2,1-0,8*2,1</t>
  </si>
  <si>
    <t>2.07:(2,7*2+5,0)*3,3-0,7*2,1-0,9*2,1</t>
  </si>
  <si>
    <t>2.08:(2,7+0,95)*1,2</t>
  </si>
  <si>
    <t>2.09:(0,95*2+1,7)*1,2</t>
  </si>
  <si>
    <t>2.10:(2,7*2+4,8)*3,3-0,9*2,1-0,7*2,1</t>
  </si>
  <si>
    <t>2.11:(1,1+1,75)*1,2</t>
  </si>
  <si>
    <t>2.12:(0,95*2+1,8)*1,2</t>
  </si>
  <si>
    <t>2.13:(7,9*2+2,75)*3,3-0,9*2,1-0,8*2,1</t>
  </si>
  <si>
    <t>2.14:(6,8+0,4+2,0+6,05+2*Pi*0,75/4)*1,2</t>
  </si>
  <si>
    <t>2.15:(2,0+0,9)*2*1,2</t>
  </si>
  <si>
    <t>2.01 schodiště:(1,0*2+2,8+7,8+0,9)*3,3</t>
  </si>
  <si>
    <t>2.16:4,9*2,6</t>
  </si>
  <si>
    <t>2.17:1,9*1,2</t>
  </si>
  <si>
    <t>3NP:</t>
  </si>
  <si>
    <t>1.01:(8,0+1,2*2+2,1)*3,25</t>
  </si>
  <si>
    <t>1.02:2,14*3,25</t>
  </si>
  <si>
    <t>612473185R00</t>
  </si>
  <si>
    <t xml:space="preserve">Příplatek za zabudované omítníky v ploše stěn </t>
  </si>
  <si>
    <t>107,79+430,25</t>
  </si>
  <si>
    <t>612473186R00</t>
  </si>
  <si>
    <t xml:space="preserve">Příplatek za zabudované rohovníky </t>
  </si>
  <si>
    <t>3,0*4+3,3*4+2,9*2</t>
  </si>
  <si>
    <t>62</t>
  </si>
  <si>
    <t>Úpravy povrchů vnější</t>
  </si>
  <si>
    <t>62 Úpravy povrchů vnější</t>
  </si>
  <si>
    <t>622311515R00</t>
  </si>
  <si>
    <t xml:space="preserve">Izolace suterénu KZS XPS tl. 150 mm, bez PÚ </t>
  </si>
  <si>
    <t>(100+50mm):</t>
  </si>
  <si>
    <t>(26,02*2+45,33)*0,75</t>
  </si>
  <si>
    <t>622311522RU1</t>
  </si>
  <si>
    <t>Zateplovací systém, sokl, XPS tl. 100 mm s mozaikovou omítkou 5,5 kg/m2</t>
  </si>
  <si>
    <t>N4</t>
  </si>
  <si>
    <t>63</t>
  </si>
  <si>
    <t>Podlahy a podlahové konstrukce</t>
  </si>
  <si>
    <t>63 Podlahy a podlahové konstrukce</t>
  </si>
  <si>
    <t>631312141R00</t>
  </si>
  <si>
    <t xml:space="preserve">Doplnění rýh betonem v dosavadních mazaninách </t>
  </si>
  <si>
    <t>po vybouraných příčkách - uvažovaná tl. vyrovnání 50 mm:(8,05*2+6,78)*0,15*0,05</t>
  </si>
  <si>
    <t>631416211RT1</t>
  </si>
  <si>
    <t>Mazanina betonová SMS, tloušťka 5 - 8 cm pevnost v tlaku 25 MPa</t>
  </si>
  <si>
    <t>P5*0,06</t>
  </si>
  <si>
    <t>632411150RU1</t>
  </si>
  <si>
    <t>Potěr ze SMS, ruční zpracování, tl. 50 mm samonivelační anhydritový potěr 20</t>
  </si>
  <si>
    <t>P1</t>
  </si>
  <si>
    <t>632418110RT1</t>
  </si>
  <si>
    <t>Potěr ze SMS, ruční zpracování, tl. 10 mm samonivelační, vč. penetrace</t>
  </si>
  <si>
    <t>vyrovnání stávajících podlah po stržení PVC:P10</t>
  </si>
  <si>
    <t>podlaha v tělocvičně se zátěžovým PVC:P3</t>
  </si>
  <si>
    <t>64</t>
  </si>
  <si>
    <t>Osazování výplní otvorů</t>
  </si>
  <si>
    <t>64 Osazování výplní otvorů</t>
  </si>
  <si>
    <t>641941111R00</t>
  </si>
  <si>
    <t xml:space="preserve">Osazení rámů okenních ocelových, plocha do 1 m2 </t>
  </si>
  <si>
    <t>O/03:1</t>
  </si>
  <si>
    <t>641941312R00</t>
  </si>
  <si>
    <t xml:space="preserve">Osazení rámů okenních ocelových, plocha do 4 m2 </t>
  </si>
  <si>
    <t>O/02:1</t>
  </si>
  <si>
    <t>641941412R00</t>
  </si>
  <si>
    <t xml:space="preserve">Osazení rámů okenních ocelových, plocha do 10 m2 </t>
  </si>
  <si>
    <t>O/01:2</t>
  </si>
  <si>
    <t>O/04:1</t>
  </si>
  <si>
    <t>642942111R00</t>
  </si>
  <si>
    <t xml:space="preserve">Osazení zárubní dveřních ocelových, pl. do 2,5 m2 </t>
  </si>
  <si>
    <t>D/06:2</t>
  </si>
  <si>
    <t>D/07:3</t>
  </si>
  <si>
    <t>D/08:3</t>
  </si>
  <si>
    <t>D/13:1</t>
  </si>
  <si>
    <t>D/19:1</t>
  </si>
  <si>
    <t>D/21:1</t>
  </si>
  <si>
    <t>D/22:1</t>
  </si>
  <si>
    <t>642942221R00</t>
  </si>
  <si>
    <t xml:space="preserve">Osazení zárubní dveřních ocelových, pl. do 4,5 m2 </t>
  </si>
  <si>
    <t>D/16:1</t>
  </si>
  <si>
    <t>D/17:1</t>
  </si>
  <si>
    <t>D/18:1</t>
  </si>
  <si>
    <t>642942331R00</t>
  </si>
  <si>
    <t xml:space="preserve">Osazení zárubní dveřních ocelových, pl. do 10 m2 </t>
  </si>
  <si>
    <t>D/01:1</t>
  </si>
  <si>
    <t>642945111R00</t>
  </si>
  <si>
    <t xml:space="preserve">Osazení zárubní ocel. požár.1křídl., pl. do 2,5 m2 </t>
  </si>
  <si>
    <t>D/04:1</t>
  </si>
  <si>
    <t>D/05:2</t>
  </si>
  <si>
    <t>D/15:1</t>
  </si>
  <si>
    <t>D/20:1</t>
  </si>
  <si>
    <t>642945112R00</t>
  </si>
  <si>
    <t xml:space="preserve">Osazení zárubní ocel. požár.2křídl., pl. do 6,5 m2 </t>
  </si>
  <si>
    <t>D/14:1</t>
  </si>
  <si>
    <t>642952220R00</t>
  </si>
  <si>
    <t xml:space="preserve">Osazení zárubní dveřních dřevěných, pl. do 4 m2 </t>
  </si>
  <si>
    <t>D/02:1</t>
  </si>
  <si>
    <t>D/03:1</t>
  </si>
  <si>
    <t>D/09:4</t>
  </si>
  <si>
    <t>D/10:3</t>
  </si>
  <si>
    <t>D/11a:1</t>
  </si>
  <si>
    <t>D/11b:1</t>
  </si>
  <si>
    <t>642952330R00</t>
  </si>
  <si>
    <t xml:space="preserve">Osazení zárubní dveřních dřevěných, pl. do 10 m2 </t>
  </si>
  <si>
    <t>D/12:1</t>
  </si>
  <si>
    <t>553.01</t>
  </si>
  <si>
    <t xml:space="preserve">Zárubeň ocelová 800x2350 mm </t>
  </si>
  <si>
    <t xml:space="preserve">Zárubeň ocelová 900x2100 mm </t>
  </si>
  <si>
    <t xml:space="preserve">Zárubeň ocelová 700x2100 mm </t>
  </si>
  <si>
    <t xml:space="preserve">Zárubeň ocelová 2500x2350 mm </t>
  </si>
  <si>
    <t xml:space="preserve">Zárubeň ocelová 800x2100 mm </t>
  </si>
  <si>
    <t xml:space="preserve">Zárubeň ocelová 700x2350 mm </t>
  </si>
  <si>
    <t>95</t>
  </si>
  <si>
    <t>Dokončovací konstrukce na pozemních stavbách</t>
  </si>
  <si>
    <t>95 Dokončovací konstrukce na pozemních stavbách</t>
  </si>
  <si>
    <t>931971112R00</t>
  </si>
  <si>
    <t xml:space="preserve">Vložky do dilatačních spár, lepenka dvojitá </t>
  </si>
  <si>
    <t>dilatace OS pod halou:</t>
  </si>
  <si>
    <t>0,5*5,5</t>
  </si>
  <si>
    <t>952901111R00</t>
  </si>
  <si>
    <t xml:space="preserve">Vyčištění budov o výšce podlaží do 4 m </t>
  </si>
  <si>
    <t>4NP šatny a spojovací krček:15,0*19,0</t>
  </si>
  <si>
    <t>4NP tělocvična:45,33*3,38</t>
  </si>
  <si>
    <t>952901114R00</t>
  </si>
  <si>
    <t xml:space="preserve">Vyčištění budov o výšce podlaží nad 4 m </t>
  </si>
  <si>
    <t>3NP:5,44*19,0</t>
  </si>
  <si>
    <t>952901221R00</t>
  </si>
  <si>
    <t xml:space="preserve">Vyčištění průmyslových budov a objektů halových </t>
  </si>
  <si>
    <t>4NP tělocvična:45,33*26,02</t>
  </si>
  <si>
    <t>96</t>
  </si>
  <si>
    <t>Bourání konstrukcí</t>
  </si>
  <si>
    <t>96 Bourání konstrukcí</t>
  </si>
  <si>
    <t>113109310R00</t>
  </si>
  <si>
    <t xml:space="preserve">Odstranění podkladu pl.50 m2, bet.prostý tl.10 cm </t>
  </si>
  <si>
    <t>venkovní chodník v místě průjezdu:1,5*3+2,8*1,25</t>
  </si>
  <si>
    <t>767996802R00</t>
  </si>
  <si>
    <t xml:space="preserve">Demontáž atypických ocelových konstr. do100 kg </t>
  </si>
  <si>
    <t>venkovní schodiště:1,22*0,90*40,0</t>
  </si>
  <si>
    <t>767996805R00</t>
  </si>
  <si>
    <t xml:space="preserve">Demontáž atypických ocelových konstr. nad 500 kg </t>
  </si>
  <si>
    <t>ocelový sloup:3,14*0,8*0,02*7,5*7850,0</t>
  </si>
  <si>
    <t>961044111R00</t>
  </si>
  <si>
    <t xml:space="preserve">Bourání základů z betonu prostého </t>
  </si>
  <si>
    <t>podezdívky u oplocení:36,0*0,3*0,6+(6,07+32,74+8,38)*0,3*0,6</t>
  </si>
  <si>
    <t>961055111R00</t>
  </si>
  <si>
    <t xml:space="preserve">Bourání základů železobetonových </t>
  </si>
  <si>
    <t>patka pod ocel. sloupem:1,75*1,75*1,25</t>
  </si>
  <si>
    <t>962031133R00</t>
  </si>
  <si>
    <t xml:space="preserve">Bourání příček cihelných tl. 15 cm </t>
  </si>
  <si>
    <t>8,45*2*3,3+6,79*3,3</t>
  </si>
  <si>
    <t>962042321R00</t>
  </si>
  <si>
    <t xml:space="preserve">Bourání zdiva nadzákladového z betonu prostého </t>
  </si>
  <si>
    <t>podezdívky u oplocení:36,0*0,3*0,4+(6,07+32,74+8,38)*0,3*0,2</t>
  </si>
  <si>
    <t>962052211R00</t>
  </si>
  <si>
    <t xml:space="preserve">Bourání zdiva železobetonového nadzákladového </t>
  </si>
  <si>
    <t>atika u světlíku:18,81*0,5*0,8</t>
  </si>
  <si>
    <t>odbourání venkovní opěrné stěny:(2,94*4,0+3,54*4,0+4,14*4,0)*0,34</t>
  </si>
  <si>
    <t>963042819R00</t>
  </si>
  <si>
    <t xml:space="preserve">Bourání schodišťových stupňů betonových </t>
  </si>
  <si>
    <t>4*2,75</t>
  </si>
  <si>
    <t>963051113R00</t>
  </si>
  <si>
    <t xml:space="preserve">Bourání ŽB stropů deskových tl. nad 8 cm </t>
  </si>
  <si>
    <t>(4,5*4,14/2+3,51*1,22+1,25*1,22/2)*0,3</t>
  </si>
  <si>
    <t>965043441R00</t>
  </si>
  <si>
    <t xml:space="preserve">Bourání podkladů bet., potěr tl. 15 cm, nad 4 m2 </t>
  </si>
  <si>
    <t>viz PD - situace:340,0*0,15</t>
  </si>
  <si>
    <t>965049112RT1</t>
  </si>
  <si>
    <t>Příplatek, bourání mazanin se svař.síťí nad 10 cm jednostranná výztuž svařovanou sítí</t>
  </si>
  <si>
    <t>966003824U00</t>
  </si>
  <si>
    <t xml:space="preserve">Rozebr oplocení sloupky ocel+dr sítě </t>
  </si>
  <si>
    <t>8,7+26,74</t>
  </si>
  <si>
    <t>966072811U00</t>
  </si>
  <si>
    <t xml:space="preserve">Rozebr rám plot oc sloupek v -2m </t>
  </si>
  <si>
    <t>6,07+32,74+8,38</t>
  </si>
  <si>
    <t>968061125R00</t>
  </si>
  <si>
    <t xml:space="preserve">Vyvěšení dřevěných dveřních křídel pl. do 2 m2 </t>
  </si>
  <si>
    <t>968072455R00</t>
  </si>
  <si>
    <t xml:space="preserve">Vybourání kovových dveřních zárubní pl. do 2 m2 </t>
  </si>
  <si>
    <t>0,15*(2,1*2+0,9)*3</t>
  </si>
  <si>
    <t>970031160R00</t>
  </si>
  <si>
    <t xml:space="preserve">Vrtání jádrové do zdiva cihelného do D 160 mm </t>
  </si>
  <si>
    <t>0,5*4</t>
  </si>
  <si>
    <t>970051060R00</t>
  </si>
  <si>
    <t xml:space="preserve">Vrtání jádrové do ŽB do D 60 mm </t>
  </si>
  <si>
    <t>ve stávající opěrné stěně:</t>
  </si>
  <si>
    <t>0,6*12</t>
  </si>
  <si>
    <t>970231300R00</t>
  </si>
  <si>
    <t xml:space="preserve">Řezání cihelného zdiva hl. řezu 300 mm </t>
  </si>
  <si>
    <t>tl. 600 mm - 2x 300 mm:(1,1+3,0)*2*2</t>
  </si>
  <si>
    <t>971033651R00</t>
  </si>
  <si>
    <t xml:space="preserve">Vybourání otv. zeď cihel. pl.4 m2, tl.60 cm, MVC </t>
  </si>
  <si>
    <t>0,9*2,1*0,15</t>
  </si>
  <si>
    <t>973042361R00</t>
  </si>
  <si>
    <t xml:space="preserve">Vysekání kapes zeď betonová pl. 0,16 m2, hl. 45 cm </t>
  </si>
  <si>
    <t>pro uložení I 160:18</t>
  </si>
  <si>
    <t>974031664R00</t>
  </si>
  <si>
    <t xml:space="preserve">Vysekání rýh zeď cihelná vtah. nosníků 15 x 15 cm </t>
  </si>
  <si>
    <t>4.NP:1,4*3</t>
  </si>
  <si>
    <t>978011121R00</t>
  </si>
  <si>
    <t xml:space="preserve">Otlučení omítek vnitřních vápenných stropů do 10 % </t>
  </si>
  <si>
    <t>4NP šatny:9,1*7,2+3,25*8,6+9,1*7,2</t>
  </si>
  <si>
    <t>978013121R00</t>
  </si>
  <si>
    <t xml:space="preserve">Otlučení omítek vnitřních stěn v rozsahu do 10 % </t>
  </si>
  <si>
    <t>4NP šatny:(0,5+0,7+7,0+9,1+7,4+0,4*2+0,4*4+0,5+0,7+7,0+9,2+7,4+0,4*2+0,4*4)*3,3</t>
  </si>
  <si>
    <t>-4,8*2,2+(4,8+2,2)*2*0,3*2-1,8*2,2+(1,8+2,2)*2*0,3*2</t>
  </si>
  <si>
    <t>978015291R00</t>
  </si>
  <si>
    <t xml:space="preserve">Otlučení omítek vnějších MVC v složit.1-4 do 100 % </t>
  </si>
  <si>
    <t>stávající omítky exterieru, nově plochy v interieru :</t>
  </si>
  <si>
    <t>1.01:(8,0*2+1,1*2)*3,25</t>
  </si>
  <si>
    <t>4NP spojovací krček:(8,0*2+1,2*2)*3,4</t>
  </si>
  <si>
    <t>96.01</t>
  </si>
  <si>
    <t>Venkovní sportoviště odstranění umělého povrchu</t>
  </si>
  <si>
    <t>viz PD - situace:340,0</t>
  </si>
  <si>
    <t>99</t>
  </si>
  <si>
    <t>Staveništní přesun hmot</t>
  </si>
  <si>
    <t>99 Staveništní přesun hmot</t>
  </si>
  <si>
    <t>998021021R00</t>
  </si>
  <si>
    <t xml:space="preserve">Přesun hmot pro haly zdivo/OK výšky do 20 m </t>
  </si>
  <si>
    <t>711</t>
  </si>
  <si>
    <t>Izolace proti vodě</t>
  </si>
  <si>
    <t>711 Izolace proti vodě</t>
  </si>
  <si>
    <t>711111001RT1</t>
  </si>
  <si>
    <t>Izolace proti vlhkosti vodor. nátěr ALP za studena 1x nátěr - asfaltový lak ve specifikaci</t>
  </si>
  <si>
    <t>pod tělocvičnou:45,33*26,02</t>
  </si>
  <si>
    <t>pod spojovacím krčkem:1,5*1,9+2,4*1,48</t>
  </si>
  <si>
    <t>711112001RT1</t>
  </si>
  <si>
    <t>Izolace proti vlhkosti svis. nátěr ALP, za studena 1x nátěr - asfaltový lak ALP ve specifikaci</t>
  </si>
  <si>
    <t>z rubu:</t>
  </si>
  <si>
    <t>(0,4+1,1)*(9,3+4,1-1,7)</t>
  </si>
  <si>
    <t>3,0*8,3</t>
  </si>
  <si>
    <t>2,5*4,5</t>
  </si>
  <si>
    <t>(5,25+0,99)/2*12,85+0,7*12,85</t>
  </si>
  <si>
    <t>přesahy na stávající část:150,95*1,3</t>
  </si>
  <si>
    <t>pod tělocvičnou:(45,33+26,02*2)*0,5</t>
  </si>
  <si>
    <t>pod spojovacím krčkem:(1,5+1,9)*2*0,3+(2,34+1,48)*2*0,4</t>
  </si>
  <si>
    <t>711141559RT1</t>
  </si>
  <si>
    <t>Izolace proti vlhk. vodorovná pásy přitavením 1 vrstva - materiál ve specifikaci</t>
  </si>
  <si>
    <t>711142559RT1</t>
  </si>
  <si>
    <t>Izolace proti vlhkosti svislá pásy přitavením 1 vrstva - materiál ve specifikaci</t>
  </si>
  <si>
    <t>711212000RU1</t>
  </si>
  <si>
    <t xml:space="preserve">Penetrace podkladu pod hydroizolační nátěr </t>
  </si>
  <si>
    <t>plošně:</t>
  </si>
  <si>
    <t>4NP šatny:22,77+1,33+1,35+5,53+1,62+6,0+1,74+13,62+1,8</t>
  </si>
  <si>
    <t>4NP tělocvična:2,5+4,82+3,1</t>
  </si>
  <si>
    <t>vytažení 100 mm, u sprch do v. obkladu :</t>
  </si>
  <si>
    <t>2.03:(3,4+7,8)*2*0,1-0,8*0,1-0,7*0,1*2+(3,7+1,1+0,7)*2,0</t>
  </si>
  <si>
    <t>2.04:(0,95+1,4)*2*0,1-0,7*0,1</t>
  </si>
  <si>
    <t>2.05:(0,95+1,5)*2*0,1-0,7*0,1</t>
  </si>
  <si>
    <t>2.08:(2,7*3+0,9)*0,1-0,7*0,1</t>
  </si>
  <si>
    <t>2.09:(0,95*2+1,7)*0,1-0,7*0,1+0,9*2*2,0</t>
  </si>
  <si>
    <t>2.11:(2,9+2,7*2+1,0)*0,1-0,7*0,1+0,9*2*2,0</t>
  </si>
  <si>
    <t>2.14:(2,3+0,9+0,4+5,9+2,0+6,0+2*Pi*0,75/4)*0,1-0,8*0,1-0,7*0,1</t>
  </si>
  <si>
    <t>(3,7+0,9)*2,0</t>
  </si>
  <si>
    <t>2.15:(2,0+0,9)*0,1-0,7*0,1</t>
  </si>
  <si>
    <t>2.17:(4,0+1,5+2,1+1,4+1,8)*0,1-0,8*0,1</t>
  </si>
  <si>
    <t>2.18:(4,1+1,8*2+2,6)*0,1-0,8*0,1</t>
  </si>
  <si>
    <t>4NP tělocvična:</t>
  </si>
  <si>
    <t>2.23:(0,98+2,54)*2*0,1-0,7*0,1</t>
  </si>
  <si>
    <t>2.28:(2,0*2+2,54)*0,1</t>
  </si>
  <si>
    <t>2.30:(1,6*2+1,95)*0,1-0,7*0,1+0,83*2*2,0</t>
  </si>
  <si>
    <t>711212001RT2</t>
  </si>
  <si>
    <t>Nátěr hydroizolační těsnicí hmotou proti vlhkosti</t>
  </si>
  <si>
    <t>11163230</t>
  </si>
  <si>
    <t>Nátěr asfaltový penetrační</t>
  </si>
  <si>
    <t>299,22*0,3</t>
  </si>
  <si>
    <t>1185,89*0,2</t>
  </si>
  <si>
    <t>53,78*0,25</t>
  </si>
  <si>
    <t>62852251</t>
  </si>
  <si>
    <t>Pás modifikovaný asfalt typ 40 special mineral</t>
  </si>
  <si>
    <t>1185,89*1,15</t>
  </si>
  <si>
    <t>53,78*1,2</t>
  </si>
  <si>
    <t>998711102R00</t>
  </si>
  <si>
    <t xml:space="preserve">Přesun hmot pro izolace proti vodě, výšky do 12 m </t>
  </si>
  <si>
    <t>712</t>
  </si>
  <si>
    <t>Živičné krytiny</t>
  </si>
  <si>
    <t>712 Živičné krytiny</t>
  </si>
  <si>
    <t>712373111RT1</t>
  </si>
  <si>
    <t>Krytina střech do 10° fólie, 6 kotev/m2, na beton tl. izolace do 200 mm, fólie ve specifikaci</t>
  </si>
  <si>
    <t>plošně:S1</t>
  </si>
  <si>
    <t>vytažení dolní na atiky:DET 1*0,5</t>
  </si>
  <si>
    <t>vytažení horní na atiky:DET 1*0,6</t>
  </si>
  <si>
    <t>vytažení dolní na světlíky:DET 2*0,3</t>
  </si>
  <si>
    <t>vytažení horní na světlíky:DET 2*0,3</t>
  </si>
  <si>
    <t>plošně:S2</t>
  </si>
  <si>
    <t>plošně:S3</t>
  </si>
  <si>
    <t>vytažení dolní světlík:DET 3*0,25</t>
  </si>
  <si>
    <t>vytažení horní světlík:DET 3*0,25</t>
  </si>
  <si>
    <t>vytažení dolní atika:DET 4*0,4</t>
  </si>
  <si>
    <t>vytažení horní atika:DET 4*0,4</t>
  </si>
  <si>
    <t>vytažení dolní fasáda:DET 5*0,25</t>
  </si>
  <si>
    <t>vytažení horní fasáda:DET 5*0,25</t>
  </si>
  <si>
    <t>vytažení dolní stávající atika:DET 7*0,5</t>
  </si>
  <si>
    <t>vytažení horní stávající atika:DET 7*0,5</t>
  </si>
  <si>
    <t>712391171RT1</t>
  </si>
  <si>
    <t>Povlaková krytina střech do 10°, podklad. textilie 1 vrstva - materiál ve specifikaci</t>
  </si>
  <si>
    <t>S2</t>
  </si>
  <si>
    <t>vytažení:</t>
  </si>
  <si>
    <t>712997001RT1</t>
  </si>
  <si>
    <t>Přilepení polystyrénových klínů do asfaltu polystyren ve specifikaci</t>
  </si>
  <si>
    <t>DET 1</t>
  </si>
  <si>
    <t>28322011</t>
  </si>
  <si>
    <t>Fólie střešní tl. 1,5 mm š. 2100 mm</t>
  </si>
  <si>
    <t>plošně:S1*1,1</t>
  </si>
  <si>
    <t>S2*1,1</t>
  </si>
  <si>
    <t>S3*1,1</t>
  </si>
  <si>
    <t>vytažení:194,63*1,1</t>
  </si>
  <si>
    <t>28375982</t>
  </si>
  <si>
    <t>Klín pro hrany EPS 100 x 100 x 1000 mm</t>
  </si>
  <si>
    <t>DET 1*1,05</t>
  </si>
  <si>
    <t>69366198</t>
  </si>
  <si>
    <t>Geotextilie 300 g/m2 š. 200cm 100% PP</t>
  </si>
  <si>
    <t>plošně:S1*1,05</t>
  </si>
  <si>
    <t>S2*1,05</t>
  </si>
  <si>
    <t>vytažení:88,79*1,05</t>
  </si>
  <si>
    <t>998712102R00</t>
  </si>
  <si>
    <t xml:space="preserve">Přesun hmot pro povlakové krytiny, výšky do 12 m </t>
  </si>
  <si>
    <t>713</t>
  </si>
  <si>
    <t>Izolace tepelné</t>
  </si>
  <si>
    <t>713 Izolace tepelné</t>
  </si>
  <si>
    <t>713111130RT1</t>
  </si>
  <si>
    <t>Izolace tepelné stropů, vložené mezi krokve 1 vrstva - materiál ve specifikaci</t>
  </si>
  <si>
    <t>Isover UNI 160 mm:</t>
  </si>
  <si>
    <t>4NP spojovací krček:10,5*5,2+1,4*3,75+6,4+9,3-1,0*11,8+9,31+7,56</t>
  </si>
  <si>
    <t>713111211RO4</t>
  </si>
  <si>
    <t>Montáž parozábrany krovů spodem s přelepením spojů typ 140 speciál</t>
  </si>
  <si>
    <t>parozábrana v podhledu:S3</t>
  </si>
  <si>
    <t>713121121RT1</t>
  </si>
  <si>
    <t>Izolace tepelná podlah na sucho, dvouvrstvá materiál ve specifikaci</t>
  </si>
  <si>
    <t>EPS grafit 150 S tl. 2x50 mm:P3*2+P4*2</t>
  </si>
  <si>
    <t>EPS grafit 200 S tl. 2x50 mm:P2*2</t>
  </si>
  <si>
    <t>EPS 100 S tl. 2x50 mm:P5*2</t>
  </si>
  <si>
    <t>713131131R00</t>
  </si>
  <si>
    <t xml:space="preserve">Izolace tepelná stěn lepením </t>
  </si>
  <si>
    <t>EPS tl.100:</t>
  </si>
  <si>
    <t>zateplení světlíku u atiky:(2*1,2+11,85)*0,75</t>
  </si>
  <si>
    <t>713141123R00</t>
  </si>
  <si>
    <t xml:space="preserve">Izolace tepelná střech bodově lep. tmelem ,1vrstvá </t>
  </si>
  <si>
    <t>EPS 100 S stabil tl. 2x120 mm:S1*2</t>
  </si>
  <si>
    <t>S2*2</t>
  </si>
  <si>
    <t>Dachrock tl. 40 mm:S3</t>
  </si>
  <si>
    <t>Dachrock tl 60 mm:S1</t>
  </si>
  <si>
    <t>Dachrock tl. 80 mm:S3</t>
  </si>
  <si>
    <t>713141221RK4</t>
  </si>
  <si>
    <t>Montáž parozábrany, ploché střechy, přelep. spojů typ 140 speciál</t>
  </si>
  <si>
    <t>S1</t>
  </si>
  <si>
    <t>vytažení u atik:DET 1*0,2</t>
  </si>
  <si>
    <t>vytažení u světlíků:DET 2*0,2</t>
  </si>
  <si>
    <t>713191100RT9</t>
  </si>
  <si>
    <t>Položení separační fólie včetně dodávky fólie PE</t>
  </si>
  <si>
    <t>P3</t>
  </si>
  <si>
    <t>P4</t>
  </si>
  <si>
    <t>P5</t>
  </si>
  <si>
    <t>713191221R00</t>
  </si>
  <si>
    <t>Izolace tepelná podlah obložení stěn pásky 100 mm vč. dodávky dělících pásků EPS/mineral</t>
  </si>
  <si>
    <t>místnosti s obkladem:</t>
  </si>
  <si>
    <t>2.03:7,8+3,4-0,8-0,7</t>
  </si>
  <si>
    <t>2.04:(1,4+0,9)*2-0,7</t>
  </si>
  <si>
    <t>2.05:(1,5+0,95)*2-0,7</t>
  </si>
  <si>
    <t>2.08:(2,7+0,95)*2-0,7</t>
  </si>
  <si>
    <t>2.09:0,95*2+1,7</t>
  </si>
  <si>
    <t>2.11:(1,1+1,75)*2-0,7</t>
  </si>
  <si>
    <t>2.12:0,95*2+1,8</t>
  </si>
  <si>
    <t>2.14:(6,8+2,8)*2-0,7-0,8</t>
  </si>
  <si>
    <t>2.15:(2,0+0,9)*2-0,7</t>
  </si>
  <si>
    <t>2.17:4,1*2+3,2-0,8</t>
  </si>
  <si>
    <t>2.18:1,9+4,1-0,8</t>
  </si>
  <si>
    <t>2.23:(0,98+2,54)*2-0,7</t>
  </si>
  <si>
    <t>2.28:2,0*2+2,54</t>
  </si>
  <si>
    <t>2.30:1,6*2+1,95-0,7</t>
  </si>
  <si>
    <t>místnosti s ker. soklíkem:</t>
  </si>
  <si>
    <t>2.02:(9,6+9,2)*2-0,9*4-1,6*2-1,1</t>
  </si>
  <si>
    <t>2.06:(7,8+2,7)*2-2,2</t>
  </si>
  <si>
    <t>2.07:(2,7+5,0)*2-0,7-0,9</t>
  </si>
  <si>
    <t>2.10:(2,7+4,8)*2-0,9-0,7</t>
  </si>
  <si>
    <t>2.13:(7,9+2,75)*2-0,9-0,8</t>
  </si>
  <si>
    <t>2.01:1,0*2+2,35-1,6</t>
  </si>
  <si>
    <t>2.16:2,75+3,6+3,8-0,7-0,8*2</t>
  </si>
  <si>
    <t>2.19:3,75*2+1,7-0,7*2</t>
  </si>
  <si>
    <t>2.20:3,75+1,9-1,1-0,7</t>
  </si>
  <si>
    <t>2.24:(1,6+3,34)*2-0,7</t>
  </si>
  <si>
    <t>2.25:4,22+3,1-0,9</t>
  </si>
  <si>
    <t>2.27:3,08+2,6-0,8</t>
  </si>
  <si>
    <t>2.29:1,25+1,2+1,6-0,9-0,8</t>
  </si>
  <si>
    <t>1,6*2+2,25-0,8-0,7</t>
  </si>
  <si>
    <t>místnosti s PVC soklíkem:</t>
  </si>
  <si>
    <t>2.21:3,2+3,2-0,7-1,2</t>
  </si>
  <si>
    <t>2.22:2,5+1,3+5,7+1,5-0,9</t>
  </si>
  <si>
    <t>2.26:10,23+3,08*2-2,5</t>
  </si>
  <si>
    <t>0,3+0,75+0,4*3*7+0,4</t>
  </si>
  <si>
    <t>hrací plocha :(24,0+44,0)*2-0,8-0,7-0,9-2,5-18,0-3,2-1,1*2-3,0+0,3*4*3</t>
  </si>
  <si>
    <t>28375464</t>
  </si>
  <si>
    <t>Deska polystyrenová XPS tl. 100mm</t>
  </si>
  <si>
    <t>P9*1,05</t>
  </si>
  <si>
    <t>28375766.A</t>
  </si>
  <si>
    <t>Deska polystyrén samozhášivý EPS 100 S</t>
  </si>
  <si>
    <t>EPS 100 S stabil tl. 2x120 mm:S1*2*0,12*1,05</t>
  </si>
  <si>
    <t>S2*2*0,12*1,05</t>
  </si>
  <si>
    <t>P5*2*0,04*1,05</t>
  </si>
  <si>
    <t>u světlíku:10,7*0,1*1,05</t>
  </si>
  <si>
    <t>63140206</t>
  </si>
  <si>
    <t>Deska střešní těžká minerální 10000x600x40 mm</t>
  </si>
  <si>
    <t>Dachrock tl. 40 mm:S3*1,05</t>
  </si>
  <si>
    <t>63140217.A</t>
  </si>
  <si>
    <t>Deska střešní těžká minerální 2000x1200x60 mm</t>
  </si>
  <si>
    <t>Dachrock tl 60 mm:S1*1,05</t>
  </si>
  <si>
    <t>63140218</t>
  </si>
  <si>
    <t>Deska střešní těžká minerální 2000x1200x80 mm</t>
  </si>
  <si>
    <t>Dachrock tl. 80 mm:S3*1,05</t>
  </si>
  <si>
    <t>63151412</t>
  </si>
  <si>
    <t>Deska z minerální plsti typ UNI tl. 160 mm</t>
  </si>
  <si>
    <t>4NP spojovací krček:(10,5*5,2+1,4*3,75+6,4+9,3-1,0*11,8+9,31+7,56)*1,05</t>
  </si>
  <si>
    <t>283.01</t>
  </si>
  <si>
    <t xml:space="preserve">Deska EPS s grafitem EPS šedý 150  1000x500x 50 mm </t>
  </si>
  <si>
    <t>EPS grafit 150 S tl. 2x50 mm:(P3*2+P4*2)*1,05</t>
  </si>
  <si>
    <t>283.02</t>
  </si>
  <si>
    <t xml:space="preserve">Deska EPS s grafitem EPS šedý 200  1000x500x 50 mm </t>
  </si>
  <si>
    <t>EPS grafit 200 S tl. 2x50 mm:(P2*2)*1,05</t>
  </si>
  <si>
    <t>998713102R00</t>
  </si>
  <si>
    <t xml:space="preserve">Přesun hmot pro izolace tepelné, výšky do 12 m </t>
  </si>
  <si>
    <t>714</t>
  </si>
  <si>
    <t>Izolace akustické a protiotřesové</t>
  </si>
  <si>
    <t>714 Izolace akustické a protiotřesové</t>
  </si>
  <si>
    <t>714.01</t>
  </si>
  <si>
    <t xml:space="preserve">Izolace protiotřesová pryžová - D+M </t>
  </si>
  <si>
    <t>pod jednotku VZT:1,75*2,5</t>
  </si>
  <si>
    <t>714.02</t>
  </si>
  <si>
    <t>Podhled akustický 1200/1200/100 absorbční - D+M typ dle PD</t>
  </si>
  <si>
    <t>podhled v tělocvičně - výměra viz PD :645,5</t>
  </si>
  <si>
    <t>714.03</t>
  </si>
  <si>
    <t>Obklad akustický 1200/1200/50 absorbční - D+M typ dle PD</t>
  </si>
  <si>
    <t>výměra dle T/08 bez ostění a zaklopení:198,0</t>
  </si>
  <si>
    <t>714.04</t>
  </si>
  <si>
    <t>Obklad akustický 1200/1200/100 absorbční - D+M typ dle PD</t>
  </si>
  <si>
    <t>obklad místnost VZT:</t>
  </si>
  <si>
    <t>(3,100+4,17)*3,5-0,9*2,1</t>
  </si>
  <si>
    <t>714.05</t>
  </si>
  <si>
    <t>Obklad akustický 1200/2700/40 absorbční - D+M typ dle PD</t>
  </si>
  <si>
    <t>N1b.p</t>
  </si>
  <si>
    <t>714.06</t>
  </si>
  <si>
    <t>Podhled akustický, basová vložka  - D+M popis dle PD</t>
  </si>
  <si>
    <t>998714102R00</t>
  </si>
  <si>
    <t xml:space="preserve">Přesun hmot pro akustická opatření, výšky do 12 m </t>
  </si>
  <si>
    <t>720</t>
  </si>
  <si>
    <t>Zdravotechnická instalace</t>
  </si>
  <si>
    <t>720 Zdravotechnická instalace</t>
  </si>
  <si>
    <t>720.01</t>
  </si>
  <si>
    <t>Zdravotechnická instalace celkem viz samostatný rozpočet</t>
  </si>
  <si>
    <t>730</t>
  </si>
  <si>
    <t>Ústřední vytápění</t>
  </si>
  <si>
    <t>730 Ústřední vytápění</t>
  </si>
  <si>
    <t>730.01</t>
  </si>
  <si>
    <t>Vytápění celkem viz samostatný rozpočet</t>
  </si>
  <si>
    <t>762</t>
  </si>
  <si>
    <t>Konstrukce tesařské</t>
  </si>
  <si>
    <t>762 Konstrukce tesařské</t>
  </si>
  <si>
    <t>762430014U00</t>
  </si>
  <si>
    <t>Obložení stěn cementová tl. 16 na sraz šroub vč. dodávky desek cementotřískových</t>
  </si>
  <si>
    <t>762495000R00</t>
  </si>
  <si>
    <t xml:space="preserve">Spojovací a ochranné prostř. obložení stěn, stropů </t>
  </si>
  <si>
    <t>998762102R00</t>
  </si>
  <si>
    <t xml:space="preserve">Přesun hmot pro tesařské konstrukce, výšky do 12 m </t>
  </si>
  <si>
    <t>764</t>
  </si>
  <si>
    <t>Konstrukce klempířské</t>
  </si>
  <si>
    <t>764 Konstrukce klempířské</t>
  </si>
  <si>
    <t>K/01</t>
  </si>
  <si>
    <t>Oplechování zhlaví sloupů v OS 900/300/65 mm popl. plech 0,7mm, vč. doplňků - D+M</t>
  </si>
  <si>
    <t>K/02</t>
  </si>
  <si>
    <t>Oplechování požárního obkladu V.4100 mm RŠ 1100 mm popl. plech 0,7mm, vč. doplňků - D+M</t>
  </si>
  <si>
    <t>K/03</t>
  </si>
  <si>
    <t>Oplechování atiky na gym. D.18800 mm RŠ 750 mm popl. plech 0,7mm, vč. doplňků - D+M</t>
  </si>
  <si>
    <t>K/04</t>
  </si>
  <si>
    <t>Oplechování soklu v šachtě p. D.5000 mm RŠ 220 mm popl. plech 0,7mm, vč. doplňků - D+M</t>
  </si>
  <si>
    <t>998764102R00</t>
  </si>
  <si>
    <t xml:space="preserve">Přesun hmot pro klempířské konstr., výšky do 12 m </t>
  </si>
  <si>
    <t>766</t>
  </si>
  <si>
    <t>Konstrukce truhlářské</t>
  </si>
  <si>
    <t>766 Konstrukce truhlářské</t>
  </si>
  <si>
    <t>D/02</t>
  </si>
  <si>
    <t>Dveře interiérové 1600/2100+600 mm EW 15-C2DP3 KZ prosklené vč. obl. zárubně, kování a doplňků - D+M</t>
  </si>
  <si>
    <t>kompl</t>
  </si>
  <si>
    <t>D/03</t>
  </si>
  <si>
    <t>Dveře interiérové 1600/2100+600 mm prosklené vč. obl. zárubně, kování a doplňků - D+M</t>
  </si>
  <si>
    <t>D/04</t>
  </si>
  <si>
    <t>Dveřní křídlo 900/2100 mm, EW 15-C2DP3 plné vč. kování a doplňků - D+M</t>
  </si>
  <si>
    <t>D/05</t>
  </si>
  <si>
    <t>D/06</t>
  </si>
  <si>
    <t>Dveřní křídlo 800/2100 mm plné vč. kování a doplňků - D+M</t>
  </si>
  <si>
    <t>D/07</t>
  </si>
  <si>
    <t>Dveřní křídlo 700/2100 mm plné vč. kování a doplňků - D+M</t>
  </si>
  <si>
    <t>D/08</t>
  </si>
  <si>
    <t>D/09</t>
  </si>
  <si>
    <t>Dveře interiérové 800/2350 mm vč. obl. zárubně, kování a doplňků - D+M</t>
  </si>
  <si>
    <t>D/10</t>
  </si>
  <si>
    <t>Dveře interiérové 700/2350 mm EW 15-C2DP3 vč. obl. zárubně, kování a doplňků - D+M</t>
  </si>
  <si>
    <t>D/11a</t>
  </si>
  <si>
    <t>Dveře interiérové 800/2350 mm, EW 15-C2DP3 prosklené vč. obl. zárubně, kování a doplňků - D+M</t>
  </si>
  <si>
    <t>D/11b</t>
  </si>
  <si>
    <t>Dveře interiérové 800/2350 mm, EW 15-C2DP3 plné vč. obl. zárubně, kování a doplňků - D+M</t>
  </si>
  <si>
    <t>D/12</t>
  </si>
  <si>
    <t>Dveře interiérové 1800/2350+2x700mm EW 15-C2DP3 KZ prosklené vč. obl. zárubně, kování a doplňků - D+M</t>
  </si>
  <si>
    <t>D/13</t>
  </si>
  <si>
    <t>Dveřní křídlo 700/2350 mm plné vč. kování a doplňků - D+M</t>
  </si>
  <si>
    <t>D/14</t>
  </si>
  <si>
    <t>Dveřní křídlo 2500/2350 mm, EW 15-C2DP3 KZ plné vč. kování a doplňků - D+M</t>
  </si>
  <si>
    <t>D/15</t>
  </si>
  <si>
    <t>Dveřní křídlo 800/2350 mm, EW 15-C2DP3 plné vč. kování a doplňků - D+M</t>
  </si>
  <si>
    <t>D/20</t>
  </si>
  <si>
    <t>T/01</t>
  </si>
  <si>
    <t>WC dělící příčka v.2,1 m, dl. 1,7m, s dveřmi lamino DTD/nerez</t>
  </si>
  <si>
    <t>T/02</t>
  </si>
  <si>
    <t>WC dělící příčka v.2,1 m, dl. 1,8m, s dveřmi lamino DTD/nerez</t>
  </si>
  <si>
    <t>T/03</t>
  </si>
  <si>
    <t>WC dělící příčka v.2,1 m, dl. 1,85+1,45m, s dveřmi lamino DTD/nerez</t>
  </si>
  <si>
    <t>T/05</t>
  </si>
  <si>
    <t>WC dělící příčka v.2,1 m, dl. 3,45+1,63m, s dveřmi lamino DTD/nerez</t>
  </si>
  <si>
    <t>T/06</t>
  </si>
  <si>
    <t xml:space="preserve">Sedačka na tribuně </t>
  </si>
  <si>
    <t>T/07</t>
  </si>
  <si>
    <t xml:space="preserve">Parapetní deska pro sch. stěny Š. 300mm a 75mm </t>
  </si>
  <si>
    <t>T/08</t>
  </si>
  <si>
    <t>Obklad stěn lamela HPL+DTD s tkaninou vč. podkladního roštu a povrchové úpravy</t>
  </si>
  <si>
    <t>T/09</t>
  </si>
  <si>
    <t>Obklad stěn deska cementotřísková vč. podkladního roštu bez povrchové úpravy</t>
  </si>
  <si>
    <t>plošný obklad:</t>
  </si>
  <si>
    <t>okolo schodiště:7,5*2,9+2,25*4,5*2</t>
  </si>
  <si>
    <t>obklad sloupů:</t>
  </si>
  <si>
    <t>6*0,4*3*2,4+2*(0,6+0,4*2)*2,4</t>
  </si>
  <si>
    <t>0,4*3*2,4*3,8+(0,6+0,4*2)*3,8</t>
  </si>
  <si>
    <t>6*0,4*3*6,8+2*(0,6+0,4*2)*6,8</t>
  </si>
  <si>
    <t>0,4*3*2,4*6,0+(0,6+0,4*2)*6,0</t>
  </si>
  <si>
    <t>17*0,4*3*7,3</t>
  </si>
  <si>
    <t>998766102R00</t>
  </si>
  <si>
    <t xml:space="preserve">Přesun hmot pro truhlářské konstr., výšky do 12 m </t>
  </si>
  <si>
    <t>767</t>
  </si>
  <si>
    <t>Konstrukce zámečnické</t>
  </si>
  <si>
    <t>767 Konstrukce zámečnické</t>
  </si>
  <si>
    <t>767.01</t>
  </si>
  <si>
    <t xml:space="preserve">Profil soklový Alu elox přírodní - D+M </t>
  </si>
  <si>
    <t>2.16:10,5-0,8-3,2</t>
  </si>
  <si>
    <t>2.17:2,8</t>
  </si>
  <si>
    <t>2.18:1,5</t>
  </si>
  <si>
    <t>2.19:1,7</t>
  </si>
  <si>
    <t>2.20:1,9+3,74-1,2</t>
  </si>
  <si>
    <t>2.25:1,2+2,2+0,4+2*Pi*1,35/4</t>
  </si>
  <si>
    <t>2.27:0,6+0,6+0,5+1,2+2*Pi*1,35/4</t>
  </si>
  <si>
    <t>2.28:2,2-0,8</t>
  </si>
  <si>
    <t>2.29:2,2</t>
  </si>
  <si>
    <t>2.30:1,8</t>
  </si>
  <si>
    <t>767.02</t>
  </si>
  <si>
    <t xml:space="preserve">Hrana stupňů Alu elox s protiskluz. úpravou - D+M </t>
  </si>
  <si>
    <t>tribuny:(11,15+10,9+10,05)*3+11,0+10,4+10,0+1,75*6</t>
  </si>
  <si>
    <t>schdiště na tribunách:1,35*5+1,5*4*7+1,1*4*2</t>
  </si>
  <si>
    <t>3.01 schodiště:1,21*7+1,21*24</t>
  </si>
  <si>
    <t>Z/01-Z/02</t>
  </si>
  <si>
    <t>Zábradlí tribuny s výplní a bez výplně rozměry a popis viz výpis zámeč. prvků - D+M</t>
  </si>
  <si>
    <t>Z/03</t>
  </si>
  <si>
    <t>Madlo točitého schodiště na tribuně rozměry a popis viz výpis zámeč. prvků - D+M</t>
  </si>
  <si>
    <t>Z/04</t>
  </si>
  <si>
    <t>Zábradlí vstupního schodiště rozměry a popis viz výpis zámeč. prvků - D+M</t>
  </si>
  <si>
    <t>Z/05</t>
  </si>
  <si>
    <t>Zábradlí vyrovnávacího schodiště rozměry a popis viz výpis zámeč. prvků - D+M</t>
  </si>
  <si>
    <t>Z/06</t>
  </si>
  <si>
    <t>Požární žebřík v průjezdu rozměry a popis viz výpis zámeč. prvků - D+M</t>
  </si>
  <si>
    <t>Z/07</t>
  </si>
  <si>
    <t>Branka a oplocení opěrné stěny 1300x1500mm rozměry a popis viz výpis zámeč. prvků - D+M</t>
  </si>
  <si>
    <t>Z/08</t>
  </si>
  <si>
    <t>Madla u WC mísy a umyvadla rozměry a popis viz výpis zámeč. prvků - D+M</t>
  </si>
  <si>
    <t>Z/09</t>
  </si>
  <si>
    <t>Přenosný hasící přístroj rozměry a popis viz výpis zámeč. prvků - D+M</t>
  </si>
  <si>
    <t>Z/10</t>
  </si>
  <si>
    <t>Zábradlí vnějšího uníkového schodiště rozměry a popis viz výpis zámeč. prvků - D+M</t>
  </si>
  <si>
    <t>Z/11</t>
  </si>
  <si>
    <t>Plošina pro kameramana rozměry a popis viz výpis zámeč. prvků - D+M</t>
  </si>
  <si>
    <t>Z/12</t>
  </si>
  <si>
    <t>Zábradlí hlavního schodiště v hale na tribuny rozměry a popis viz výpis zámeč. prvků - D+M</t>
  </si>
  <si>
    <t>Z/13</t>
  </si>
  <si>
    <t>Čistící zóna vnitřní rozměry a popis viz výpis zámeč. prvků - D+M</t>
  </si>
  <si>
    <t>Z/14</t>
  </si>
  <si>
    <t>Čistící zóna venkovní v rámu rozměry a popis viz výpis zámeč. prvků - D+M</t>
  </si>
  <si>
    <t>Z/15</t>
  </si>
  <si>
    <t>Dělící zástěna mezi pisoáry rozměry a popis viz výpis zámeč. prvků - D+M</t>
  </si>
  <si>
    <t>Z/16</t>
  </si>
  <si>
    <t>Stojan na jízdní kola rozměry a popis viz výpis zámeč. prvků - D+M</t>
  </si>
  <si>
    <t>Z/17a</t>
  </si>
  <si>
    <t>Nájezd ze strany hřiště a do dveří 500x1260 rozměry a popis viz výpis zámeč. prvků - D+M</t>
  </si>
  <si>
    <t>Z/17b</t>
  </si>
  <si>
    <t>Nájezd ze strany hřiště a do dveří 500x3140 rozměry a popis viz výpis zámeč. prvků - D+M</t>
  </si>
  <si>
    <t>Z/18</t>
  </si>
  <si>
    <t>Demontáž a zpětná montáž oplocení a brány, repase rozměry a popis viz výpis zámeč. prvků - D+M</t>
  </si>
  <si>
    <t>Z/19</t>
  </si>
  <si>
    <t>Oplocení nové opěrné stěny na konci rampy rozměry a popis viz výpis zámeč. prvků - D+M</t>
  </si>
  <si>
    <t>998767102R00</t>
  </si>
  <si>
    <t xml:space="preserve">Přesun hmot pro zámečnické konstr., výšky do 12 m </t>
  </si>
  <si>
    <t>770</t>
  </si>
  <si>
    <t>Konstrukce systemové z kovových profilů</t>
  </si>
  <si>
    <t>770 Konstrukce systemové z kovových profilů</t>
  </si>
  <si>
    <t>D/01</t>
  </si>
  <si>
    <t>Hliníkové vstupní dveře 1450/4000 mm vč. těsnících prvků, oplechování, doplňků - D+M</t>
  </si>
  <si>
    <t>D/16</t>
  </si>
  <si>
    <t>Hliníkové vstupní dveře 1100/2620 mm vč. těsnících prvků, oplechování, doplňků - D+M</t>
  </si>
  <si>
    <t>D/17</t>
  </si>
  <si>
    <t>Hliníkové vstupní dveře 3000/2620 mm vč. těsnících prvků, oplechování, doplňků - D+M</t>
  </si>
  <si>
    <t>D/18</t>
  </si>
  <si>
    <t>Hliníkové vstupní dveře 1100/2300 +1100/1100 mm vč. těsnících prvků, oplechování, doplňků - D+M</t>
  </si>
  <si>
    <t>D/19</t>
  </si>
  <si>
    <t>Hliníkové vstupní dveře 1100/2100 mm vč. těsnících prvků, oplechování, doplňků - D+M</t>
  </si>
  <si>
    <t>D/21</t>
  </si>
  <si>
    <t>Hliníkové dveře - výtah 900/2100 mm vč. těsnících prvků, oplechování, doplňků - D+M</t>
  </si>
  <si>
    <t>D/22</t>
  </si>
  <si>
    <t>Branka - výtah 900/1000+2x323 mm vč. těsnících prvků, oplechování, doplňků - D+M</t>
  </si>
  <si>
    <t>O/01</t>
  </si>
  <si>
    <t>Hliníkové okno otevíravé+fixní 1200/3400 mm vč. těsnících prvků, oplechování, doplňků - D+M</t>
  </si>
  <si>
    <t>O/02</t>
  </si>
  <si>
    <t>Hliníkové okno otevíravé+sklopné 1500/1000 mm vč. těsnících prvků, oplechování, doplňků - D+M</t>
  </si>
  <si>
    <t>O/03</t>
  </si>
  <si>
    <t>Hliníkové okno otevíravé+sklopné 900/1000 mm vč. těsnících prvků, oplechování, doplňků - D+M</t>
  </si>
  <si>
    <t>O/04</t>
  </si>
  <si>
    <t>Hliníkové okno fixní 1450/900 mm vč. těsnících prvků, oplechování, doplňků - D+M</t>
  </si>
  <si>
    <t>O/05-O/08</t>
  </si>
  <si>
    <t>součástí výpisu OK haly a opláštění viz oddíl 38</t>
  </si>
  <si>
    <t>O/X1-O/X2</t>
  </si>
  <si>
    <t>771</t>
  </si>
  <si>
    <t>Podlahy z dlaždic a obklady</t>
  </si>
  <si>
    <t>771 Podlahy z dlaždic a obklady</t>
  </si>
  <si>
    <t>771275106R00</t>
  </si>
  <si>
    <t xml:space="preserve">Obklad keram.schod.stupňů hladkých do tmele </t>
  </si>
  <si>
    <t>2.01:(0,16+0,29)*28+1,1*1,43+1,8*1,43+0,5*0,1*2</t>
  </si>
  <si>
    <t>771277809R00</t>
  </si>
  <si>
    <t xml:space="preserve">Hrana stupně profil typ. TREP - S výšky 12,5 mm </t>
  </si>
  <si>
    <t>1,43*28</t>
  </si>
  <si>
    <t>771475014R00</t>
  </si>
  <si>
    <t xml:space="preserve">Obklad soklíků keram.rovných, tmel, v. do 10 cm </t>
  </si>
  <si>
    <t>771475034R00</t>
  </si>
  <si>
    <t xml:space="preserve">Obklad soklíků keram.stupňov., tmel, v. do 10 cm </t>
  </si>
  <si>
    <t>2.01:(0,164+0,29)*28+1,0*2+2,59</t>
  </si>
  <si>
    <t>771479001R00</t>
  </si>
  <si>
    <t xml:space="preserve">Řezání dlaždic keramických pro schodiště </t>
  </si>
  <si>
    <t>771575109R00</t>
  </si>
  <si>
    <t xml:space="preserve">Montáž podlah keram.,hladké, tmel, 30x30 cm </t>
  </si>
  <si>
    <t>P6</t>
  </si>
  <si>
    <t>P8</t>
  </si>
  <si>
    <t>P10</t>
  </si>
  <si>
    <t>771575118R00</t>
  </si>
  <si>
    <t xml:space="preserve">Montáž podlah keram.,hladké, tmel, 60x60 cm </t>
  </si>
  <si>
    <t>771578011R00</t>
  </si>
  <si>
    <t xml:space="preserve">Spára podlaha - stěna, silikonem </t>
  </si>
  <si>
    <t>místnosti se soklíkem:</t>
  </si>
  <si>
    <t>schodiště 2.01:(0,164+0,29)*28+1,0*2+2,59</t>
  </si>
  <si>
    <t>771579791R00</t>
  </si>
  <si>
    <t xml:space="preserve">Příplatek za plochu podlah keram. do 5 m2 jednotl. </t>
  </si>
  <si>
    <t>2,5+4,82+3,6+3,1</t>
  </si>
  <si>
    <t>2,28</t>
  </si>
  <si>
    <t>(0,16+0,29)*28+1,1*1,43+1,8*1,43+2,8*1,0</t>
  </si>
  <si>
    <t>1,33+1,35+1,62+1,74+1,8</t>
  </si>
  <si>
    <t>771579795R00</t>
  </si>
  <si>
    <t xml:space="preserve">Příplatek za spárování vodotěsnou hmotou - plošně </t>
  </si>
  <si>
    <t>185,01</t>
  </si>
  <si>
    <t>117,57</t>
  </si>
  <si>
    <t>597.01</t>
  </si>
  <si>
    <t xml:space="preserve">Dlažba keramická 300/300 CZ standard </t>
  </si>
  <si>
    <t>P6*1,05</t>
  </si>
  <si>
    <t>P8*1,05</t>
  </si>
  <si>
    <t>P10*1,05</t>
  </si>
  <si>
    <t>597.02</t>
  </si>
  <si>
    <t xml:space="preserve">Dlažba keramická 600/600 CZ standard </t>
  </si>
  <si>
    <t>P1*1,05</t>
  </si>
  <si>
    <t>P4*1,05</t>
  </si>
  <si>
    <t>P5*1,05</t>
  </si>
  <si>
    <t>597.03</t>
  </si>
  <si>
    <t xml:space="preserve">Soklovka keramická 300/100 CZ standard </t>
  </si>
  <si>
    <t>597.04</t>
  </si>
  <si>
    <t xml:space="preserve">Soklovka keramická 600/100 CZ standard </t>
  </si>
  <si>
    <t>1.01:(1,61+(0,164+0,29)*28+1,0*2)*1,05</t>
  </si>
  <si>
    <t>998771102R00</t>
  </si>
  <si>
    <t xml:space="preserve">Přesun hmot pro podlahy z dlaždic, výšky do 12 m </t>
  </si>
  <si>
    <t>776</t>
  </si>
  <si>
    <t>Podlahy povlakové</t>
  </si>
  <si>
    <t>776 Podlahy povlakové</t>
  </si>
  <si>
    <t>776220110RT1</t>
  </si>
  <si>
    <t>Lepení podlah z PVC na stupnice rovné pouze lepení - PVC ve specifikaci</t>
  </si>
  <si>
    <t>tribuny:(11,15+10,9+10,05)*3+11,0+10,4+10,0</t>
  </si>
  <si>
    <t>schdiště na tribunách:1,35*4+1,5*3*7+1,1*3*2</t>
  </si>
  <si>
    <t>3.01 schodiště:1,21*7+1,21*21</t>
  </si>
  <si>
    <t>776220200RT1</t>
  </si>
  <si>
    <t>Lepení podlah z PVC na podstupnice pouze lepení - PVC ve specifikaci</t>
  </si>
  <si>
    <t>776401800R00</t>
  </si>
  <si>
    <t xml:space="preserve">Demontáž soklíků nebo lišt, pryžových nebo z PVC </t>
  </si>
  <si>
    <t>((7,0+9,1)*2-0,9+0,4*3)*2+(8,4-0,9)*2</t>
  </si>
  <si>
    <t>776421100RT1</t>
  </si>
  <si>
    <t>Lepení podlahových soklíků z měkčeného PVC pouze lepení - soklík ve specifikaci</t>
  </si>
  <si>
    <t>soklíky na tribuně:0,3+0,75+0,4*3*7+0,4</t>
  </si>
  <si>
    <t>776511820R00</t>
  </si>
  <si>
    <t xml:space="preserve">Odstranění PVC a koberců lepených s podložkou </t>
  </si>
  <si>
    <t>776521100RT1</t>
  </si>
  <si>
    <t>Lepení povlak.podlah z pásů PVC na podklad pouze položení - PVC ve specifikaci</t>
  </si>
  <si>
    <t>PVC na tribunách - skladba P12:1,75*1,65+1,0*11,15+1,1*1,0+1,0*10,9+1,1*1,0+10,9*1,0+1,16*3,25</t>
  </si>
  <si>
    <t>0,83*(11,15+10,9+10,05)+1,5*(0,9+7,85+2,88+7,35+2,88+4,85+1,6)</t>
  </si>
  <si>
    <t>1,5*4*(0,175+0,267)*6+1,5*5*(0,175+0,267)+1,1*4*(0,175+0,267)*2</t>
  </si>
  <si>
    <t>1,75*5*(0,175+0,267)</t>
  </si>
  <si>
    <t>(1,0+0,2)*(11,15+10,9+10,05)+0,2*(1,42+11,15+1,1+10,9+1,1+10,05+1,16)</t>
  </si>
  <si>
    <t>6*1,0*0,9</t>
  </si>
  <si>
    <t>Podhla na schodišti - skladba P11:P11+(0,169+0,28)*1,22*21</t>
  </si>
  <si>
    <t>776591100RT1</t>
  </si>
  <si>
    <t>Lepení podlah speciálních plastových z pásů pouze položení - PVC ve specifikaci</t>
  </si>
  <si>
    <t>P2</t>
  </si>
  <si>
    <t>776994111RT1</t>
  </si>
  <si>
    <t>Svařování povlakových podlah z pásů nebo čtverců včetně svařovací šňůry</t>
  </si>
  <si>
    <t>P2*0,5</t>
  </si>
  <si>
    <t>284.01</t>
  </si>
  <si>
    <t xml:space="preserve">Podlahovina PVC zátěžová tl. 2,5 mm v pásu </t>
  </si>
  <si>
    <t>P3*1,05</t>
  </si>
  <si>
    <t>189,2*1,05</t>
  </si>
  <si>
    <t>19,0*1,05</t>
  </si>
  <si>
    <t>284.02</t>
  </si>
  <si>
    <t>Podlahovina PVC tl. 8,3 mm š. 2 m, vinyl v pásu sportovní povrch</t>
  </si>
  <si>
    <t>P2*1,05</t>
  </si>
  <si>
    <t>284.03</t>
  </si>
  <si>
    <t xml:space="preserve">Soklík podlahový PVC </t>
  </si>
  <si>
    <t>38,34*1,05</t>
  </si>
  <si>
    <t>998776102R00</t>
  </si>
  <si>
    <t xml:space="preserve">Přesun hmot pro podlahy povlakové, výšky do 12 m </t>
  </si>
  <si>
    <t>781</t>
  </si>
  <si>
    <t>Obklady keramické</t>
  </si>
  <si>
    <t>781 Obklady keramické</t>
  </si>
  <si>
    <t>781415013R00</t>
  </si>
  <si>
    <t>Montáž obkladů stěn, porovin., do tmele vč. rohových a ukončovacích lišt</t>
  </si>
  <si>
    <t>2.03:(7,8+3,4)*2,1-0,8*2,1-0,7*2,1-2,2*2,33</t>
  </si>
  <si>
    <t>2.04:(1,4+0,9)*2*2,1-0,7*2,1</t>
  </si>
  <si>
    <t>2.05:(1,5+0,95)*2*2,1-0,7*2,1</t>
  </si>
  <si>
    <t>2.08:(2,7+0,95)*2*2,1-0,7*2,1-2,2*1,8</t>
  </si>
  <si>
    <t>2.11:(1,1+1,75)*2*2,1-0,7*2,1-2,2*1,8</t>
  </si>
  <si>
    <t>2.14:(6,8+2,8)*2*2,1-0,7*2,1-0,8*2,1-2,2*2,3</t>
  </si>
  <si>
    <t>2.17:(4,1*2+3,2)*2,1-0,8*2,35</t>
  </si>
  <si>
    <t>2.18:(1,9+4,1)*2,1-0,8*2,35</t>
  </si>
  <si>
    <t>2.23:(0,98+2,54)*2*2,1-0,7*2,35</t>
  </si>
  <si>
    <t>2.28:(2,0*2+2,54)*2,1</t>
  </si>
  <si>
    <t>2.30:(1,6*2+1,95)*2,1-0,7*2,35</t>
  </si>
  <si>
    <t>781419706R00</t>
  </si>
  <si>
    <t xml:space="preserve">Příplatek za spárovací vodotěsnou hmotu - plošně </t>
  </si>
  <si>
    <t>781419711R00</t>
  </si>
  <si>
    <t xml:space="preserve">Příplatek k obkladu stěn za plochu do 10 m2 jedntl </t>
  </si>
  <si>
    <t>4NP:</t>
  </si>
  <si>
    <t xml:space="preserve">Obklad keramický CZ standard </t>
  </si>
  <si>
    <t>175,67*1,05</t>
  </si>
  <si>
    <t>998781102R00</t>
  </si>
  <si>
    <t xml:space="preserve">Přesun hmot pro obklady keramické, výšky do 12 m </t>
  </si>
  <si>
    <t>783</t>
  </si>
  <si>
    <t>Nátěry</t>
  </si>
  <si>
    <t>783 Nátěry</t>
  </si>
  <si>
    <t>783124120R00</t>
  </si>
  <si>
    <t>Nátěr syntetický OK "B" dvojnásobný antracitový lak</t>
  </si>
  <si>
    <t>OK přístřešku:1,1*23,0</t>
  </si>
  <si>
    <t>783124220R00</t>
  </si>
  <si>
    <t xml:space="preserve">Nátěr syntetický OK "B" 1x + 2x email </t>
  </si>
  <si>
    <t>vyrovnávací schodiště:75,5</t>
  </si>
  <si>
    <t>OK stropu nad vstupním podlažím:4724,0-805,6</t>
  </si>
  <si>
    <t>3,994*23,0</t>
  </si>
  <si>
    <t>783225600R00</t>
  </si>
  <si>
    <t xml:space="preserve">Nátěr syntetický kovových konstrukcí 2x email </t>
  </si>
  <si>
    <t>ocelové zárubně:</t>
  </si>
  <si>
    <t>D/04:0,25*(0,9+2,1*2)</t>
  </si>
  <si>
    <t>D/05:0,25*(0,9+2,1*2)*2</t>
  </si>
  <si>
    <t>D/06:0,25*(0,8+2,1*2)*2</t>
  </si>
  <si>
    <t>D/07:0,25*(0,7+2,1*2)*3</t>
  </si>
  <si>
    <t>D/08:0,25*(0,7+2,1*2)*3</t>
  </si>
  <si>
    <t>D/13:0,25*(0,7+2,35*2)</t>
  </si>
  <si>
    <t>D/14:0,25*(2,5+2,35*2)</t>
  </si>
  <si>
    <t>D/15:0,25*(0,8+2,35*2)</t>
  </si>
  <si>
    <t>D/20:0,25*(0,7+2,1*2)</t>
  </si>
  <si>
    <t>783843170R00</t>
  </si>
  <si>
    <t>Nátěr betonových povrchů, napuštění protiprašný</t>
  </si>
  <si>
    <t>P9</t>
  </si>
  <si>
    <t>784</t>
  </si>
  <si>
    <t>Malby</t>
  </si>
  <si>
    <t>784 Malby</t>
  </si>
  <si>
    <t>784111401R00</t>
  </si>
  <si>
    <t xml:space="preserve">Penetrace podkladu nátěrem, malířský typu latex 1x </t>
  </si>
  <si>
    <t>784114212R00</t>
  </si>
  <si>
    <t xml:space="preserve">Malba, malířský typu latex, bílá, bez penetrace,2x </t>
  </si>
  <si>
    <t>784191101R00</t>
  </si>
  <si>
    <t>Penetrace podkladu univerzální 1x z malířských směsí</t>
  </si>
  <si>
    <t>2.02:(9,6+9,2)*2*3,3-0,9*2,1*4-1,6*2,1*2-1,1*3,0</t>
  </si>
  <si>
    <t>2.03:(7,8+3,4)*1,2-1,0*2,33</t>
  </si>
  <si>
    <t>2.04:(1,4+0,9)*2*1,2</t>
  </si>
  <si>
    <t>2.05:(1,5+0,95)*2*1,2</t>
  </si>
  <si>
    <t>2.06:(7,8+2,7)*2*3,3-2,2*2,73</t>
  </si>
  <si>
    <t>2.07:(2,7+5,0)*2*3,3-0,7*2,1-0,9*2,1</t>
  </si>
  <si>
    <t>2.08:(2,7+0,95)*2*1,2-1,0*1,8</t>
  </si>
  <si>
    <t>2.09:(0,95+1,7)*2*1,2</t>
  </si>
  <si>
    <t>2.10:(2,7+4,8)*2*3,3-0,9*2,1-0,7*2,1</t>
  </si>
  <si>
    <t>2.11:(1,1+1,75)*2*1,2-1,0*1,8</t>
  </si>
  <si>
    <t>2.12:(0,95+1,8)*2*1,2</t>
  </si>
  <si>
    <t>2.13:(7,9+2,75)*2*3,3-0,9*2,1-0,8*2,1-2,2*2,4</t>
  </si>
  <si>
    <t>2.14:(6,8+2,8)*2*1,2-1,0*2,3</t>
  </si>
  <si>
    <t>2.16:(4,9+3,6+3,8)*2,6-0,7*2,35-0,8*2,35*2</t>
  </si>
  <si>
    <t>2.17:(4,1*2+3,2)*1,2</t>
  </si>
  <si>
    <t>2.18:(1,9+4,1)*1,2</t>
  </si>
  <si>
    <t>2.19:(3,75*2+1,7)*2,6-0,7*2,35*2</t>
  </si>
  <si>
    <t>2.20:(3,75+1,9)*2,6-1,1*2,6-0,7*2,35</t>
  </si>
  <si>
    <t>2.21:3,2*2*2,4-0,7*2,35-1,21*2,25</t>
  </si>
  <si>
    <t>2.22:(2,5+1,25+5,7+1,5)*2,4-0,9*2,35</t>
  </si>
  <si>
    <t>2.23:(0,98+2,54)*2*0,3</t>
  </si>
  <si>
    <t>2.24:2,0*2,0*2+1,25*2,4+1,25*1,1-0,7*2,35</t>
  </si>
  <si>
    <t>2.25:(4,22+3,1)*2,4-0,9*2,35</t>
  </si>
  <si>
    <t>2.26:(10,5+3,08*2)*2,4-2,5*2,35</t>
  </si>
  <si>
    <t>2.27:(3,08+2,6)*2,4-0,8*2,35</t>
  </si>
  <si>
    <t>2.28:(2,0*2+2,54)*0,3</t>
  </si>
  <si>
    <t>2.29:(1,25+1,2+1,6)*2,4-0,9*2,35-0,8*2,35</t>
  </si>
  <si>
    <t>(1,6*2+2,25)*2,4-0,8*2,35-0,7*2,35</t>
  </si>
  <si>
    <t>dvouramenné schodiště:3,75*2,3+2,5*2,3+4,0*3,5+2,5*6,0</t>
  </si>
  <si>
    <t>784195212R00</t>
  </si>
  <si>
    <t>Malba tekutá, bílá, 2 x z malířských směsí</t>
  </si>
  <si>
    <t>740,3345</t>
  </si>
  <si>
    <t>790</t>
  </si>
  <si>
    <t>Vnitřní vybavení</t>
  </si>
  <si>
    <t>790 Vnitřní vybavení</t>
  </si>
  <si>
    <t>I/01</t>
  </si>
  <si>
    <t>Bar ve foyer, kompletní dodávka vč. zařiz. před. dle výpisu inter. vybavení - D+M</t>
  </si>
  <si>
    <t>I/02a</t>
  </si>
  <si>
    <t>Lavice do šatny š. 450mm dl. 1500mm dle výpisu inter. vybavení - D+M</t>
  </si>
  <si>
    <t>I/02b</t>
  </si>
  <si>
    <t>Lavice do šatny š. 450mm dl. 1000mm dle výpisu inter. vybavení - D+M</t>
  </si>
  <si>
    <t>I/03</t>
  </si>
  <si>
    <t>Věšák dl. 1500mm dle výpisu inter. vybavení - D+M</t>
  </si>
  <si>
    <t>I/04</t>
  </si>
  <si>
    <t>3atní skříňka š. 400mm hl. 500mm v.1800mm dle výpisu inter. vybavení - D+M</t>
  </si>
  <si>
    <t>I/05</t>
  </si>
  <si>
    <t>I/06</t>
  </si>
  <si>
    <t>Stůl rozhodčích + 4 židle dle výpisu inter. vybavení - D+M</t>
  </si>
  <si>
    <t>I/07</t>
  </si>
  <si>
    <t>Odpadkový koš s popelníkem, exterier dle výpisu inter. vybavení - D+M</t>
  </si>
  <si>
    <t>I/08</t>
  </si>
  <si>
    <t>Odpadkový koš, interier dle výpisu inter. vybavení - D+M</t>
  </si>
  <si>
    <t>I/09a</t>
  </si>
  <si>
    <t>Zásobník na tekuté mídlo dle výpisu inter. vybavení - D+M</t>
  </si>
  <si>
    <t>I/09b</t>
  </si>
  <si>
    <t>Zásobník na papírové ručníky v roli dle výpisu inter. vybavení - D+M</t>
  </si>
  <si>
    <t>I/09c</t>
  </si>
  <si>
    <t>Odpadkový koš na ručníky dle výpisu inter. vybavení - D+M</t>
  </si>
  <si>
    <t>I/09d</t>
  </si>
  <si>
    <t>WC štětka, nástěnná dle výpisu inter. vybavení - D+M</t>
  </si>
  <si>
    <t>I/09e</t>
  </si>
  <si>
    <t>I/10a</t>
  </si>
  <si>
    <t>Zrcadlo v. 800mm š. 2000mm dle výpisu inter. vybavení - D+M</t>
  </si>
  <si>
    <t>I/10b</t>
  </si>
  <si>
    <t>Zrcadlo v. 800mm š. 1400mm dle výpisu inter. vybavení - D+M</t>
  </si>
  <si>
    <t>I/10c</t>
  </si>
  <si>
    <t>Zrcadlo v. 800mm š. 2150mm dle výpisu inter. vybavení - D+M</t>
  </si>
  <si>
    <t>I/10d</t>
  </si>
  <si>
    <t>Zrcadlo v. 800mm š. 2600mm dle výpisu inter. vybavení - D+M</t>
  </si>
  <si>
    <t>I/10e</t>
  </si>
  <si>
    <t>Zrcadlo v. 800mm š. 600mm dle výpisu inter. vybavení - D+M</t>
  </si>
  <si>
    <t>797</t>
  </si>
  <si>
    <t>Hřiště a vybavení sportovišť</t>
  </si>
  <si>
    <t>797 Hřiště a vybavení sportovišť</t>
  </si>
  <si>
    <t>797.01</t>
  </si>
  <si>
    <t>Venkovní sportoviště doplnění souvrství vč. umělého povrchu</t>
  </si>
  <si>
    <t>viz PD - situace:159,8</t>
  </si>
  <si>
    <t>955.S01</t>
  </si>
  <si>
    <t>Lezecká stěna dle popisu sportovního vybavení - D+M</t>
  </si>
  <si>
    <t>955.S02</t>
  </si>
  <si>
    <t>Ochranná síť na okna dle popisu sportovního vybavení - D+M</t>
  </si>
  <si>
    <t>1,2*3,4*2</t>
  </si>
  <si>
    <t>1,26*3,4</t>
  </si>
  <si>
    <t>1,28*2,7</t>
  </si>
  <si>
    <t>955.S03</t>
  </si>
  <si>
    <t>Karabinka, napínací matka dle popisu sportovního vybavení - D+M</t>
  </si>
  <si>
    <t>955.S04</t>
  </si>
  <si>
    <t>Koš na košíkovou závodní-kompl. provedení dle popisu sportovního vybavení - D+M</t>
  </si>
  <si>
    <t>955.S05</t>
  </si>
  <si>
    <t>Světelný ukazatel skore dle popisu sportovního vybavení - D+M</t>
  </si>
  <si>
    <t>955.S06a</t>
  </si>
  <si>
    <t>Stojan pro skok vysoký s měřidlem dle popisu sportovního vybavení - D+M</t>
  </si>
  <si>
    <t>955.S06b</t>
  </si>
  <si>
    <t>Laťka laminátová dle popisu sportovního vybavení - D+M</t>
  </si>
  <si>
    <t>955.S06c</t>
  </si>
  <si>
    <t>Žíněnka pro skok vysoký dle popisu sportovního vybavení - D+M</t>
  </si>
  <si>
    <t>955.S06d</t>
  </si>
  <si>
    <t>Spojovací plachta 200x340x40 cm dle popisu sportovního vybavení - D+M</t>
  </si>
  <si>
    <t>955.S06e</t>
  </si>
  <si>
    <t>Dopadová deska (tl. 5cm), na doskočiště 200x340 cm dle popisu sportovního vybavení - D+M</t>
  </si>
  <si>
    <t>955.S07</t>
  </si>
  <si>
    <t>Pojízdný vozík na míče dle popisu sportovního vybavení - D+M</t>
  </si>
  <si>
    <t>955.S08</t>
  </si>
  <si>
    <t>Volejbalové sloupky - interiér (komaxit) dle popisu sportovního vybavení - D+M</t>
  </si>
  <si>
    <t>955.S09</t>
  </si>
  <si>
    <t>Stolička pro rozhodčího, výškově stavitelná dle popisu sportovního vybavení - D+M</t>
  </si>
  <si>
    <t>955.S10</t>
  </si>
  <si>
    <t>Badmintonové sloupky - mobilní dle popisu sportovního vybavení - D+M</t>
  </si>
  <si>
    <t>955.S11</t>
  </si>
  <si>
    <t>Síť badminton standard dle popisu sportovního vybavení - D+M</t>
  </si>
  <si>
    <t>955.S12</t>
  </si>
  <si>
    <t>Branka na házenou 2x3m dle popisu sportovního vybavení - D+M</t>
  </si>
  <si>
    <t>955.S12a</t>
  </si>
  <si>
    <t>Kotvení branky 3x2m proti převrácení dle popisu sportovního vybavení - D+M</t>
  </si>
  <si>
    <t>955.S13</t>
  </si>
  <si>
    <t>Síť na házenou dle popisu sportovního vybavení - D+M</t>
  </si>
  <si>
    <t>M21</t>
  </si>
  <si>
    <t>Elektromontáže</t>
  </si>
  <si>
    <t>M21 Elektromontáže</t>
  </si>
  <si>
    <t>M21.01</t>
  </si>
  <si>
    <t>Elektroinstalace a bleskosvod celkem viz samostatný rozpočet</t>
  </si>
  <si>
    <t>M22</t>
  </si>
  <si>
    <t>Montáž sdělovací a zabezp. techniky</t>
  </si>
  <si>
    <t>M22 Montáž sdělovací a zabezp. techniky</t>
  </si>
  <si>
    <t>M22.01</t>
  </si>
  <si>
    <t>EPS celkem viz samostatný rozpočet</t>
  </si>
  <si>
    <t>M24</t>
  </si>
  <si>
    <t>Montáže vzduchotechnických zařízení</t>
  </si>
  <si>
    <t>M24 Montáže vzduchotechnických zařízení</t>
  </si>
  <si>
    <t>M24.01</t>
  </si>
  <si>
    <t>Vzduchotechnika celkem viz samostatný rozpočet</t>
  </si>
  <si>
    <t>M33</t>
  </si>
  <si>
    <t>Montáže dopravních zařízení - výtahy a plošiny</t>
  </si>
  <si>
    <t>M33 Montáže dopravních zařízení - výtahy a plošiny</t>
  </si>
  <si>
    <t>M33.01</t>
  </si>
  <si>
    <t>Plošina schodišťová hydraulická 1400/1100 mm nosnost 400 kg, vč. dopravy a zednických přípomocí</t>
  </si>
  <si>
    <t>M43</t>
  </si>
  <si>
    <t>Montáže ocelových konstrukcí</t>
  </si>
  <si>
    <t>M43 Montáže ocelových konstrukcí</t>
  </si>
  <si>
    <t>430862006R00</t>
  </si>
  <si>
    <t xml:space="preserve">Motáž ocelových konstrukcí hmotnost do 10000 kg </t>
  </si>
  <si>
    <t>v ceně je zahrnuto veškeré svařování a  kotvení k podkladním nebo vedlejším konstrukcím:</t>
  </si>
  <si>
    <t>vč. vyrovnání podkladu, zálivek apod.:</t>
  </si>
  <si>
    <t>základní nátěr:</t>
  </si>
  <si>
    <t>pozink:</t>
  </si>
  <si>
    <t>OK přístřešku:1091,9</t>
  </si>
  <si>
    <t>Konstrukce ocelová S235, pozink vč. doplňků, kotevního a spoj. materiálu</t>
  </si>
  <si>
    <t>553.02</t>
  </si>
  <si>
    <t>Konstrukce ocelová S235, základní nátěr vč. doplňků, kotevního a spoj. materiálu</t>
  </si>
  <si>
    <t>3993,9*1,05</t>
  </si>
  <si>
    <t>111      R00</t>
  </si>
  <si>
    <t xml:space="preserve">Mimostaveništní doprava     čl.8-3a </t>
  </si>
  <si>
    <t>201      R00</t>
  </si>
  <si>
    <t xml:space="preserve">Podíl přidružených výkonů   čl. 26 </t>
  </si>
  <si>
    <t>202      R00</t>
  </si>
  <si>
    <t xml:space="preserve">Zednické výpomoci hsv       čl.13-2 </t>
  </si>
  <si>
    <t>M99</t>
  </si>
  <si>
    <t>Skladby podlah a konstrukcí</t>
  </si>
  <si>
    <t>M99 Skladby podlah a konstrukcí</t>
  </si>
  <si>
    <t>M99.01</t>
  </si>
  <si>
    <t>Skladby podlah, podhledů, interierových stěn jen pomocná položka, neoceňovat !!!</t>
  </si>
  <si>
    <t>STĚNY (interierové plochy):</t>
  </si>
  <si>
    <t>stěna N1a.p (plošně):(21,1+42,3+7,7+5,5)*2,7-1,2*2,7*2-1,26*2,7-3,1*2,7-1,2*2,7</t>
  </si>
  <si>
    <t>stěna N1a.o (ostění):2,7*0,4*10</t>
  </si>
  <si>
    <t>stěna N1b.p (plošně):(2,4*7+1,2*22)*2,7</t>
  </si>
  <si>
    <t>stěna N4 (sokl):(26,02*2+45,33)*0,4</t>
  </si>
  <si>
    <t>PODHLEDY A STŘECHY (interierové plochy):</t>
  </si>
  <si>
    <t>střecha S2 (výměra viz skladby konstrukcí):650,0</t>
  </si>
  <si>
    <t>STŘECHY PLOŠNĚ:</t>
  </si>
  <si>
    <t>střecha S1:26,02*45,33-650,0-1,2*2,2*4</t>
  </si>
  <si>
    <t>střecha S2:650,0</t>
  </si>
  <si>
    <t>střecha S3:18,75*5,17-11,85*1,0</t>
  </si>
  <si>
    <t>STŘECHY DETAILY:</t>
  </si>
  <si>
    <t>detail 1 (S2 vysoká atika):(45,33+26,02)*2</t>
  </si>
  <si>
    <t>detail 2 (S2 světlík):1,2*2,2*4</t>
  </si>
  <si>
    <t>detail 3 (S3 světlík):11,85+1,0*2</t>
  </si>
  <si>
    <t>detail 4 (S3 atika):5,17*2</t>
  </si>
  <si>
    <t>detail 5 (S3/fasáda):18,75</t>
  </si>
  <si>
    <t>detail 6 (S3 světlík/stáv. atika):11,85</t>
  </si>
  <si>
    <t>detail 7 (S3 stávající atika):6,75</t>
  </si>
  <si>
    <t>PODLAHY:</t>
  </si>
  <si>
    <t>podlaha P1:43,06+9,31+7,56+6,4+9,3</t>
  </si>
  <si>
    <t>podlaha P2:1024,3</t>
  </si>
  <si>
    <t>podlaha P3:10,24+32,4</t>
  </si>
  <si>
    <t>podlaha P4:2,5+5,44+12,6+7,6+4,82+3,6+3,1</t>
  </si>
  <si>
    <t>podlaha P5:2,28</t>
  </si>
  <si>
    <t>podlaha P6:11,45</t>
  </si>
  <si>
    <t>podlaha P7:11,45</t>
  </si>
  <si>
    <t>podlaha P8:(0,16+0,29)*28+1,1*1,43+1,8*1,43+2,8*1,0</t>
  </si>
  <si>
    <t>podlaha P9:2,14*1,48</t>
  </si>
  <si>
    <t>podlaha P10:27,95+22,77+1,33+1,35+21,39+13,41+5,53+1,62+12,85+6,0+1,74</t>
  </si>
  <si>
    <t>podlaha P11:2,5*1,5*2</t>
  </si>
  <si>
    <t>podlaha P12 (bez stupňovitých částí):1,6*1,8+0,9*1,5+7,85*1,5+1,5*2,88+7,35*1,5+1,5*2,88+4,85*1,5+1,6*1,5</t>
  </si>
  <si>
    <t>3,26*1,16</t>
  </si>
  <si>
    <t>PVC na tribunách:1,75*1,65+1,0*11,15+1,1*1,0+1,0*10,9+1,1*1,0+10,9*1,0+1,16*3,25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</si>
  <si>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</si>
  <si>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</si>
  <si>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</si>
  <si>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</si>
  <si>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</si>
  <si>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</si>
  <si>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</si>
  <si>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</si>
  <si>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</si>
  <si>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</si>
  <si>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</si>
  <si>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</si>
  <si>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</si>
  <si>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</si>
  <si>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</si>
  <si>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</si>
  <si>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</si>
  <si>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</si>
  <si>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</si>
  <si>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</si>
  <si>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</si>
  <si>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</si>
  <si>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</si>
  <si>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Středočeský kraj</t>
  </si>
  <si>
    <t>Adam Rujbr Architects, s.r.o.</t>
  </si>
  <si>
    <t>SO.01.DPS PŘÍSTAVBA TĚLOCVIČNY - ROZPOČET/VV</t>
  </si>
  <si>
    <t>SO.01.VON</t>
  </si>
  <si>
    <t>VEDLEJŠÍ A OSTATNÍ NÁKLADY</t>
  </si>
  <si>
    <t>00</t>
  </si>
  <si>
    <t>Vedlejší náklady</t>
  </si>
  <si>
    <t>00 Vedlejší náklady</t>
  </si>
  <si>
    <t>00.01</t>
  </si>
  <si>
    <t>Dočasné vybavení - kanceláře na stavbě pro účastníky výstavy</t>
  </si>
  <si>
    <t>kpl</t>
  </si>
  <si>
    <t>00.02</t>
  </si>
  <si>
    <t xml:space="preserve">Telefon a Internet pro potřebu účastníků výstavby </t>
  </si>
  <si>
    <t>00.03</t>
  </si>
  <si>
    <t>Dočasné oplocení, ochranné zábradlí brány, branky apod.</t>
  </si>
  <si>
    <t>00.04</t>
  </si>
  <si>
    <t xml:space="preserve">Sociální zařízení pro pracovníky dodavatele </t>
  </si>
  <si>
    <t>00.05</t>
  </si>
  <si>
    <t>Vývěsní štíty pro Klienta, dodavatele, konzultanta a architekty</t>
  </si>
  <si>
    <t>00.06</t>
  </si>
  <si>
    <t xml:space="preserve">Ochrana inženýrských sítí </t>
  </si>
  <si>
    <t>00.07</t>
  </si>
  <si>
    <t xml:space="preserve">Protipožární opatření v průběhu výstavby </t>
  </si>
  <si>
    <t>00.08</t>
  </si>
  <si>
    <t xml:space="preserve">Vodné, stočné pro stavbu </t>
  </si>
  <si>
    <t>00.09</t>
  </si>
  <si>
    <t xml:space="preserve">Osvětlení a spotřeba el. energie pro stavbu </t>
  </si>
  <si>
    <t>00.10</t>
  </si>
  <si>
    <t xml:space="preserve">Průběžný úklid a odvoz odpadků v době výstavby </t>
  </si>
  <si>
    <t>00.11</t>
  </si>
  <si>
    <t>Dočasná opatření proti prachu ze stavební činnosti interierové provizorní prachotěsné příčky</t>
  </si>
  <si>
    <t>00.12</t>
  </si>
  <si>
    <t>Dočasná opatření proti poškození rozvodů TZB interierové provizorní podchycení</t>
  </si>
  <si>
    <t>11</t>
  </si>
  <si>
    <t>Ostatní náklady</t>
  </si>
  <si>
    <t>11 Ostatní náklady</t>
  </si>
  <si>
    <t>11.01</t>
  </si>
  <si>
    <t xml:space="preserve">Dokumentace skutečného provedení stavby </t>
  </si>
  <si>
    <t>11.02</t>
  </si>
  <si>
    <t xml:space="preserve">Geodeticke práce </t>
  </si>
  <si>
    <t>11.03</t>
  </si>
  <si>
    <t xml:space="preserve">Dílenská dokumentace </t>
  </si>
  <si>
    <t xml:space="preserve">Inženýrská činnost </t>
  </si>
  <si>
    <t>11.04</t>
  </si>
  <si>
    <t xml:space="preserve">Fotodokumentace postupu prací </t>
  </si>
  <si>
    <t>11.05</t>
  </si>
  <si>
    <t>Posudky, rozbory a návrhy na doplnění fasádních omítek v místě dozdívek</t>
  </si>
  <si>
    <t>11.07</t>
  </si>
  <si>
    <t>Kontrola hluku, znečištění a všechny ostatní závazky vyplývající ze zákona</t>
  </si>
  <si>
    <t>SO.01.VON VEDLEJŠÍ A OSTATNÍ NÁKLADY</t>
  </si>
  <si>
    <t>Slepý rozpočet stavby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</si>
</sst>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6" fillId="6" borderId="63" xfId="1" applyNumberFormat="1" applyFont="1" applyFill="1" applyBorder="1" applyAlignment="1">
      <alignment horizontal="left" wrapText="1"/>
    </xf>
    <xf numFmtId="49" fontId="17" fillId="0" borderId="64" xfId="0" applyNumberFormat="1" applyFont="1" applyBorder="1" applyAlignment="1">
      <alignment horizontal="left" wrapText="1"/>
    </xf>
    <xf numFmtId="4" fontId="16" fillId="6" borderId="65" xfId="1" applyNumberFormat="1" applyFont="1" applyFill="1" applyBorder="1" applyAlignment="1">
      <alignment horizontal="right" wrapText="1"/>
    </xf>
    <xf numFmtId="0" fontId="16" fillId="6" borderId="4" xfId="1" applyFont="1" applyFill="1" applyBorder="1" applyAlignment="1">
      <alignment horizontal="left" wrapText="1"/>
    </xf>
    <xf numFmtId="0" fontId="16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8" fillId="2" borderId="15" xfId="1" applyNumberFormat="1" applyFont="1" applyFill="1" applyBorder="1" applyAlignment="1">
      <alignment horizontal="left"/>
    </xf>
    <xf numFmtId="0" fontId="18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  <xf numFmtId="3" fontId="15" fillId="0" borderId="0" xfId="1" applyNumberFormat="1" applyFont="1" applyAlignment="1">
      <alignment wrapText="1"/>
    </xf>
    <xf numFmtId="4" fontId="21" fillId="6" borderId="65" xfId="1" applyNumberFormat="1" applyFont="1" applyFill="1" applyBorder="1" applyAlignment="1">
      <alignment horizontal="right" wrapText="1"/>
    </xf>
    <xf numFmtId="49" fontId="21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41"/>
  <sheetViews>
    <sheetView showGridLines="0" tabSelected="1" topLeftCell="B1" zoomScaleNormal="100" zoomScaleSheetLayoutView="75" workbookViewId="0">
      <selection activeCell="P36" sqref="P36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1809</v>
      </c>
      <c r="E2" s="5"/>
      <c r="F2" s="4"/>
      <c r="G2" s="6"/>
      <c r="H2" s="7" t="s">
        <v>0</v>
      </c>
      <c r="I2" s="8">
        <f ca="1">TODAY()</f>
        <v>42097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6.5" customHeight="1">
      <c r="C5" s="11" t="s">
        <v>2</v>
      </c>
      <c r="D5" s="12" t="s">
        <v>99</v>
      </c>
      <c r="E5" s="13" t="s">
        <v>100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1759</v>
      </c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ROUND(G31,0)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ROUND(H31,0)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102</v>
      </c>
      <c r="C30" s="61" t="s">
        <v>103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" si="0">(G30*SazbaDPH1)/100+(H30*SazbaDPH2)/100</f>
        <v>0</v>
      </c>
      <c r="J30" s="67" t="str">
        <f t="shared" ref="J30" si="1">IF(CelkemObjekty=0,"",F30/CelkemObjekty*100)</f>
        <v/>
      </c>
    </row>
    <row r="31" spans="2:12" ht="17.25" customHeight="1">
      <c r="B31" s="73" t="s">
        <v>19</v>
      </c>
      <c r="C31" s="74"/>
      <c r="D31" s="75"/>
      <c r="E31" s="76"/>
      <c r="F31" s="77">
        <f>SUM(F30:F30)</f>
        <v>0</v>
      </c>
      <c r="G31" s="77">
        <f>SUM(G30:G30)</f>
        <v>0</v>
      </c>
      <c r="H31" s="77">
        <f>SUM(H30:H30)</f>
        <v>0</v>
      </c>
      <c r="I31" s="77">
        <f>SUM(I30:I30)</f>
        <v>0</v>
      </c>
      <c r="J31" s="78" t="str">
        <f t="shared" ref="J31" si="2">IF(CelkemObjekty=0,"",F31/CelkemObjekty*100)</f>
        <v/>
      </c>
    </row>
    <row r="32" spans="2:12"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2:11" ht="9.75" customHeight="1">
      <c r="B33" s="79"/>
      <c r="C33" s="79"/>
      <c r="D33" s="79"/>
      <c r="E33" s="79"/>
      <c r="F33" s="79"/>
      <c r="G33" s="79"/>
      <c r="H33" s="79"/>
      <c r="I33" s="79"/>
      <c r="J33" s="79"/>
      <c r="K33" s="79"/>
    </row>
    <row r="34" spans="2:11" ht="7.5" customHeight="1"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2:11" ht="18">
      <c r="B35" s="13" t="s">
        <v>20</v>
      </c>
      <c r="C35" s="53"/>
      <c r="D35" s="53"/>
      <c r="E35" s="53"/>
      <c r="F35" s="53"/>
      <c r="G35" s="53"/>
      <c r="H35" s="53"/>
      <c r="I35" s="53"/>
      <c r="J35" s="53"/>
      <c r="K35" s="79"/>
    </row>
    <row r="36" spans="2:11">
      <c r="K36" s="79"/>
    </row>
    <row r="37" spans="2:11" ht="25.5">
      <c r="B37" s="80" t="s">
        <v>21</v>
      </c>
      <c r="C37" s="81" t="s">
        <v>22</v>
      </c>
      <c r="D37" s="56"/>
      <c r="E37" s="57"/>
      <c r="F37" s="58" t="s">
        <v>17</v>
      </c>
      <c r="G37" s="59" t="str">
        <f>CONCATENATE("Základ DPH ",SazbaDPH1," %")</f>
        <v>Základ DPH 15 %</v>
      </c>
      <c r="H37" s="58" t="str">
        <f>CONCATENATE("Základ DPH ",SazbaDPH2," %")</f>
        <v>Základ DPH 21 %</v>
      </c>
      <c r="I37" s="59" t="s">
        <v>18</v>
      </c>
      <c r="J37" s="58" t="s">
        <v>12</v>
      </c>
    </row>
    <row r="38" spans="2:11">
      <c r="B38" s="82" t="s">
        <v>102</v>
      </c>
      <c r="C38" s="83" t="s">
        <v>1761</v>
      </c>
      <c r="D38" s="62"/>
      <c r="E38" s="63"/>
      <c r="F38" s="64">
        <f>G38+H38+I38</f>
        <v>0</v>
      </c>
      <c r="G38" s="65">
        <v>0</v>
      </c>
      <c r="H38" s="66">
        <v>0</v>
      </c>
      <c r="I38" s="71">
        <f t="shared" ref="I38:I39" si="3">(G38*SazbaDPH1)/100+(H38*SazbaDPH2)/100</f>
        <v>0</v>
      </c>
      <c r="J38" s="67" t="str">
        <f t="shared" ref="J38:J39" si="4">IF(CelkemObjekty=0,"",F38/CelkemObjekty*100)</f>
        <v/>
      </c>
    </row>
    <row r="39" spans="2:11">
      <c r="B39" s="84" t="s">
        <v>102</v>
      </c>
      <c r="C39" s="85" t="s">
        <v>1808</v>
      </c>
      <c r="D39" s="68"/>
      <c r="E39" s="69"/>
      <c r="F39" s="70">
        <f t="shared" ref="F39" si="5">G39+H39+I39</f>
        <v>0</v>
      </c>
      <c r="G39" s="71">
        <v>0</v>
      </c>
      <c r="H39" s="72">
        <v>0</v>
      </c>
      <c r="I39" s="71">
        <f t="shared" si="3"/>
        <v>0</v>
      </c>
      <c r="J39" s="67" t="str">
        <f t="shared" si="4"/>
        <v/>
      </c>
    </row>
    <row r="40" spans="2:11">
      <c r="B40" s="73" t="s">
        <v>19</v>
      </c>
      <c r="C40" s="74"/>
      <c r="D40" s="75"/>
      <c r="E40" s="76"/>
      <c r="F40" s="77">
        <f>SUM(F38:F39)</f>
        <v>0</v>
      </c>
      <c r="G40" s="86">
        <f>SUM(G38:G39)</f>
        <v>0</v>
      </c>
      <c r="H40" s="77">
        <f>SUM(H38:H39)</f>
        <v>0</v>
      </c>
      <c r="I40" s="86">
        <f>SUM(I38:I39)</f>
        <v>0</v>
      </c>
      <c r="J40" s="78" t="str">
        <f t="shared" ref="J40" si="6">IF(CelkemObjekty=0,"",F40/CelkemObjekty*100)</f>
        <v/>
      </c>
    </row>
    <row r="41" spans="2:11" ht="9" customHeight="1"/>
  </sheetData>
  <sortState ref="B831:K874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87" t="s">
        <v>97</v>
      </c>
      <c r="B1" s="88"/>
      <c r="C1" s="88"/>
      <c r="D1" s="88"/>
      <c r="E1" s="88"/>
      <c r="F1" s="88"/>
      <c r="G1" s="88"/>
    </row>
    <row r="2" spans="1:57" ht="12.75" customHeight="1">
      <c r="A2" s="89" t="s">
        <v>28</v>
      </c>
      <c r="B2" s="90"/>
      <c r="C2" s="91" t="s">
        <v>107</v>
      </c>
      <c r="D2" s="91" t="s">
        <v>108</v>
      </c>
      <c r="E2" s="92"/>
      <c r="F2" s="93" t="s">
        <v>29</v>
      </c>
      <c r="G2" s="94" t="s">
        <v>105</v>
      </c>
    </row>
    <row r="3" spans="1:57" ht="3" hidden="1" customHeight="1">
      <c r="A3" s="95"/>
      <c r="B3" s="96"/>
      <c r="C3" s="97"/>
      <c r="D3" s="97"/>
      <c r="E3" s="98"/>
      <c r="F3" s="99"/>
      <c r="G3" s="100"/>
    </row>
    <row r="4" spans="1:57" ht="12" customHeight="1">
      <c r="A4" s="101" t="s">
        <v>30</v>
      </c>
      <c r="B4" s="96"/>
      <c r="C4" s="97"/>
      <c r="D4" s="97"/>
      <c r="E4" s="98"/>
      <c r="F4" s="99" t="s">
        <v>31</v>
      </c>
      <c r="G4" s="102"/>
    </row>
    <row r="5" spans="1:57" ht="12.95" customHeight="1">
      <c r="A5" s="103" t="s">
        <v>102</v>
      </c>
      <c r="B5" s="104"/>
      <c r="C5" s="105" t="s">
        <v>103</v>
      </c>
      <c r="D5" s="106"/>
      <c r="E5" s="104"/>
      <c r="F5" s="99" t="s">
        <v>32</v>
      </c>
      <c r="G5" s="100" t="s">
        <v>106</v>
      </c>
    </row>
    <row r="6" spans="1:57" ht="12.95" customHeight="1">
      <c r="A6" s="101" t="s">
        <v>33</v>
      </c>
      <c r="B6" s="96"/>
      <c r="C6" s="97"/>
      <c r="D6" s="97"/>
      <c r="E6" s="98"/>
      <c r="F6" s="107" t="s">
        <v>34</v>
      </c>
      <c r="G6" s="108"/>
      <c r="O6" s="109"/>
    </row>
    <row r="7" spans="1:57" ht="12.95" customHeight="1">
      <c r="A7" s="110" t="s">
        <v>99</v>
      </c>
      <c r="B7" s="111"/>
      <c r="C7" s="112" t="s">
        <v>100</v>
      </c>
      <c r="D7" s="113"/>
      <c r="E7" s="113"/>
      <c r="F7" s="114" t="s">
        <v>35</v>
      </c>
      <c r="G7" s="108">
        <f>IF(G6=0,,ROUND((F30+F32)/G6,1))</f>
        <v>0</v>
      </c>
    </row>
    <row r="8" spans="1:57">
      <c r="A8" s="115" t="s">
        <v>36</v>
      </c>
      <c r="B8" s="99"/>
      <c r="C8" s="116" t="s">
        <v>1760</v>
      </c>
      <c r="D8" s="116"/>
      <c r="E8" s="117"/>
      <c r="F8" s="118" t="s">
        <v>37</v>
      </c>
      <c r="G8" s="119"/>
      <c r="H8" s="120"/>
      <c r="I8" s="121"/>
    </row>
    <row r="9" spans="1:57">
      <c r="A9" s="115" t="s">
        <v>38</v>
      </c>
      <c r="B9" s="99"/>
      <c r="C9" s="116"/>
      <c r="D9" s="116"/>
      <c r="E9" s="117"/>
      <c r="F9" s="99"/>
      <c r="G9" s="122"/>
      <c r="H9" s="123"/>
    </row>
    <row r="10" spans="1:57">
      <c r="A10" s="115" t="s">
        <v>39</v>
      </c>
      <c r="B10" s="99"/>
      <c r="C10" s="116" t="s">
        <v>1759</v>
      </c>
      <c r="D10" s="116"/>
      <c r="E10" s="116"/>
      <c r="F10" s="124"/>
      <c r="G10" s="125"/>
      <c r="H10" s="126"/>
    </row>
    <row r="11" spans="1:57" ht="13.5" customHeight="1">
      <c r="A11" s="115" t="s">
        <v>40</v>
      </c>
      <c r="B11" s="99"/>
      <c r="C11" s="116"/>
      <c r="D11" s="116"/>
      <c r="E11" s="116"/>
      <c r="F11" s="127" t="s">
        <v>41</v>
      </c>
      <c r="G11" s="128"/>
      <c r="H11" s="123"/>
      <c r="BA11" s="129"/>
      <c r="BB11" s="129"/>
      <c r="BC11" s="129"/>
      <c r="BD11" s="129"/>
      <c r="BE11" s="129"/>
    </row>
    <row r="12" spans="1:57" ht="12.75" customHeight="1">
      <c r="A12" s="130" t="s">
        <v>42</v>
      </c>
      <c r="B12" s="96"/>
      <c r="C12" s="131"/>
      <c r="D12" s="131"/>
      <c r="E12" s="131"/>
      <c r="F12" s="132" t="s">
        <v>43</v>
      </c>
      <c r="G12" s="133"/>
      <c r="H12" s="123"/>
    </row>
    <row r="13" spans="1:57" ht="28.5" customHeight="1" thickBot="1">
      <c r="A13" s="134" t="s">
        <v>44</v>
      </c>
      <c r="B13" s="135"/>
      <c r="C13" s="135"/>
      <c r="D13" s="135"/>
      <c r="E13" s="136"/>
      <c r="F13" s="136"/>
      <c r="G13" s="137"/>
      <c r="H13" s="123"/>
    </row>
    <row r="14" spans="1:57" ht="17.25" customHeight="1" thickBot="1">
      <c r="A14" s="138" t="s">
        <v>45</v>
      </c>
      <c r="B14" s="139"/>
      <c r="C14" s="140"/>
      <c r="D14" s="141" t="s">
        <v>46</v>
      </c>
      <c r="E14" s="142"/>
      <c r="F14" s="142"/>
      <c r="G14" s="140"/>
    </row>
    <row r="15" spans="1:57" ht="15.95" customHeight="1">
      <c r="A15" s="143"/>
      <c r="B15" s="144" t="s">
        <v>47</v>
      </c>
      <c r="C15" s="145">
        <f>'SO.01 SO.01.DPS Rek'!E49</f>
        <v>0</v>
      </c>
      <c r="D15" s="146" t="str">
        <f>'SO.01 SO.01.DPS Rek'!A54</f>
        <v>Ztížené výrobní podmínky</v>
      </c>
      <c r="E15" s="147"/>
      <c r="F15" s="148"/>
      <c r="G15" s="145">
        <f>'SO.01 SO.01.DPS Rek'!I54</f>
        <v>0</v>
      </c>
    </row>
    <row r="16" spans="1:57" ht="15.95" customHeight="1">
      <c r="A16" s="143" t="s">
        <v>48</v>
      </c>
      <c r="B16" s="144" t="s">
        <v>49</v>
      </c>
      <c r="C16" s="145">
        <f>'SO.01 SO.01.DPS Rek'!F49</f>
        <v>0</v>
      </c>
      <c r="D16" s="95" t="str">
        <f>'SO.01 SO.01.DPS Rek'!A55</f>
        <v>Oborová přirážka</v>
      </c>
      <c r="E16" s="149"/>
      <c r="F16" s="150"/>
      <c r="G16" s="145">
        <f>'SO.01 SO.01.DPS Rek'!I55</f>
        <v>0</v>
      </c>
    </row>
    <row r="17" spans="1:7" ht="15.95" customHeight="1">
      <c r="A17" s="143" t="s">
        <v>50</v>
      </c>
      <c r="B17" s="144" t="s">
        <v>51</v>
      </c>
      <c r="C17" s="145">
        <f>'SO.01 SO.01.DPS Rek'!H49</f>
        <v>0</v>
      </c>
      <c r="D17" s="95" t="str">
        <f>'SO.01 SO.01.DPS Rek'!A56</f>
        <v>Přesun stavebních kapacit</v>
      </c>
      <c r="E17" s="149"/>
      <c r="F17" s="150"/>
      <c r="G17" s="145">
        <f>'SO.01 SO.01.DPS Rek'!I56</f>
        <v>0</v>
      </c>
    </row>
    <row r="18" spans="1:7" ht="15.95" customHeight="1">
      <c r="A18" s="151" t="s">
        <v>52</v>
      </c>
      <c r="B18" s="152" t="s">
        <v>53</v>
      </c>
      <c r="C18" s="145">
        <f>'SO.01 SO.01.DPS Rek'!G49</f>
        <v>0</v>
      </c>
      <c r="D18" s="95" t="str">
        <f>'SO.01 SO.01.DPS Rek'!A57</f>
        <v>Mimostaveništní doprava</v>
      </c>
      <c r="E18" s="149"/>
      <c r="F18" s="150"/>
      <c r="G18" s="145">
        <f>'SO.01 SO.01.DPS Rek'!I57</f>
        <v>0</v>
      </c>
    </row>
    <row r="19" spans="1:7" ht="15.95" customHeight="1">
      <c r="A19" s="153" t="s">
        <v>54</v>
      </c>
      <c r="B19" s="144"/>
      <c r="C19" s="145">
        <f>SUM(C15:C18)</f>
        <v>0</v>
      </c>
      <c r="D19" s="95" t="str">
        <f>'SO.01 SO.01.DPS Rek'!A58</f>
        <v>Zařízení staveniště</v>
      </c>
      <c r="E19" s="149"/>
      <c r="F19" s="150"/>
      <c r="G19" s="145">
        <f>'SO.01 SO.01.DPS Rek'!I58</f>
        <v>0</v>
      </c>
    </row>
    <row r="20" spans="1:7" ht="15.95" customHeight="1">
      <c r="A20" s="153"/>
      <c r="B20" s="144"/>
      <c r="C20" s="145"/>
      <c r="D20" s="95" t="str">
        <f>'SO.01 SO.01.DPS Rek'!A59</f>
        <v>Provoz investora</v>
      </c>
      <c r="E20" s="149"/>
      <c r="F20" s="150"/>
      <c r="G20" s="145">
        <f>'SO.01 SO.01.DPS Rek'!I59</f>
        <v>0</v>
      </c>
    </row>
    <row r="21" spans="1:7" ht="15.95" customHeight="1">
      <c r="A21" s="153" t="s">
        <v>27</v>
      </c>
      <c r="B21" s="144"/>
      <c r="C21" s="145">
        <f>'SO.01 SO.01.DPS Rek'!I49</f>
        <v>0</v>
      </c>
      <c r="D21" s="95" t="str">
        <f>'SO.01 SO.01.DPS Rek'!A60</f>
        <v>Kompletační činnost (IČD)</v>
      </c>
      <c r="E21" s="149"/>
      <c r="F21" s="150"/>
      <c r="G21" s="145">
        <f>'SO.01 SO.01.DPS Rek'!I60</f>
        <v>0</v>
      </c>
    </row>
    <row r="22" spans="1:7" ht="15.95" customHeight="1">
      <c r="A22" s="154" t="s">
        <v>55</v>
      </c>
      <c r="B22" s="123"/>
      <c r="C22" s="145">
        <f>C19+C21</f>
        <v>0</v>
      </c>
      <c r="D22" s="95" t="s">
        <v>56</v>
      </c>
      <c r="E22" s="149"/>
      <c r="F22" s="150"/>
      <c r="G22" s="145">
        <f>G23-SUM(G15:G21)</f>
        <v>0</v>
      </c>
    </row>
    <row r="23" spans="1:7" ht="15.95" customHeight="1" thickBot="1">
      <c r="A23" s="155" t="s">
        <v>57</v>
      </c>
      <c r="B23" s="156"/>
      <c r="C23" s="157">
        <f>C22+G23</f>
        <v>0</v>
      </c>
      <c r="D23" s="158" t="s">
        <v>58</v>
      </c>
      <c r="E23" s="159"/>
      <c r="F23" s="160"/>
      <c r="G23" s="145">
        <f>'SO.01 SO.01.DPS Rek'!H62</f>
        <v>0</v>
      </c>
    </row>
    <row r="24" spans="1:7">
      <c r="A24" s="161" t="s">
        <v>59</v>
      </c>
      <c r="B24" s="162"/>
      <c r="C24" s="163"/>
      <c r="D24" s="162" t="s">
        <v>60</v>
      </c>
      <c r="E24" s="162"/>
      <c r="F24" s="164" t="s">
        <v>61</v>
      </c>
      <c r="G24" s="165"/>
    </row>
    <row r="25" spans="1:7">
      <c r="A25" s="154" t="s">
        <v>62</v>
      </c>
      <c r="B25" s="123"/>
      <c r="C25" s="166"/>
      <c r="D25" s="123" t="s">
        <v>62</v>
      </c>
      <c r="F25" s="167" t="s">
        <v>62</v>
      </c>
      <c r="G25" s="168"/>
    </row>
    <row r="26" spans="1:7" ht="37.5" customHeight="1">
      <c r="A26" s="154" t="s">
        <v>63</v>
      </c>
      <c r="B26" s="169"/>
      <c r="C26" s="166"/>
      <c r="D26" s="123" t="s">
        <v>63</v>
      </c>
      <c r="F26" s="167" t="s">
        <v>63</v>
      </c>
      <c r="G26" s="168"/>
    </row>
    <row r="27" spans="1:7">
      <c r="A27" s="154"/>
      <c r="B27" s="170"/>
      <c r="C27" s="166"/>
      <c r="D27" s="123"/>
      <c r="F27" s="167"/>
      <c r="G27" s="168"/>
    </row>
    <row r="28" spans="1:7">
      <c r="A28" s="154" t="s">
        <v>64</v>
      </c>
      <c r="B28" s="123"/>
      <c r="C28" s="166"/>
      <c r="D28" s="167" t="s">
        <v>65</v>
      </c>
      <c r="E28" s="166"/>
      <c r="F28" s="171" t="s">
        <v>65</v>
      </c>
      <c r="G28" s="168"/>
    </row>
    <row r="29" spans="1:7" ht="69" customHeight="1">
      <c r="A29" s="154"/>
      <c r="B29" s="123"/>
      <c r="C29" s="172"/>
      <c r="D29" s="173"/>
      <c r="E29" s="172"/>
      <c r="F29" s="123"/>
      <c r="G29" s="168"/>
    </row>
    <row r="30" spans="1:7">
      <c r="A30" s="174" t="s">
        <v>11</v>
      </c>
      <c r="B30" s="175"/>
      <c r="C30" s="176">
        <v>21</v>
      </c>
      <c r="D30" s="175" t="s">
        <v>66</v>
      </c>
      <c r="E30" s="177"/>
      <c r="F30" s="178">
        <f>C23-F32</f>
        <v>0</v>
      </c>
      <c r="G30" s="179"/>
    </row>
    <row r="31" spans="1:7">
      <c r="A31" s="174" t="s">
        <v>67</v>
      </c>
      <c r="B31" s="175"/>
      <c r="C31" s="176">
        <f>C30</f>
        <v>21</v>
      </c>
      <c r="D31" s="175" t="s">
        <v>68</v>
      </c>
      <c r="E31" s="177"/>
      <c r="F31" s="178">
        <f>ROUND(PRODUCT(F30,C31/100),0)</f>
        <v>0</v>
      </c>
      <c r="G31" s="179"/>
    </row>
    <row r="32" spans="1:7">
      <c r="A32" s="174" t="s">
        <v>11</v>
      </c>
      <c r="B32" s="175"/>
      <c r="C32" s="176">
        <v>0</v>
      </c>
      <c r="D32" s="175" t="s">
        <v>68</v>
      </c>
      <c r="E32" s="177"/>
      <c r="F32" s="178">
        <v>0</v>
      </c>
      <c r="G32" s="179"/>
    </row>
    <row r="33" spans="1:8">
      <c r="A33" s="174" t="s">
        <v>67</v>
      </c>
      <c r="B33" s="180"/>
      <c r="C33" s="181">
        <f>C32</f>
        <v>0</v>
      </c>
      <c r="D33" s="175" t="s">
        <v>68</v>
      </c>
      <c r="E33" s="150"/>
      <c r="F33" s="178">
        <f>ROUND(PRODUCT(F32,C33/100),0)</f>
        <v>0</v>
      </c>
      <c r="G33" s="179"/>
    </row>
    <row r="34" spans="1:8" s="187" customFormat="1" ht="19.5" customHeight="1" thickBot="1">
      <c r="A34" s="182" t="s">
        <v>69</v>
      </c>
      <c r="B34" s="183"/>
      <c r="C34" s="183"/>
      <c r="D34" s="183"/>
      <c r="E34" s="184"/>
      <c r="F34" s="185">
        <f>ROUND(SUM(F30:F33),0)</f>
        <v>0</v>
      </c>
      <c r="G34" s="186"/>
    </row>
    <row r="36" spans="1:8">
      <c r="A36" s="2" t="s">
        <v>70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188"/>
      <c r="C37" s="188"/>
      <c r="D37" s="188"/>
      <c r="E37" s="188"/>
      <c r="F37" s="188"/>
      <c r="G37" s="188"/>
      <c r="H37" s="1" t="s">
        <v>1</v>
      </c>
    </row>
    <row r="38" spans="1:8" ht="12.75" customHeight="1">
      <c r="A38" s="189"/>
      <c r="B38" s="188"/>
      <c r="C38" s="188"/>
      <c r="D38" s="188"/>
      <c r="E38" s="188"/>
      <c r="F38" s="188"/>
      <c r="G38" s="188"/>
      <c r="H38" s="1" t="s">
        <v>1</v>
      </c>
    </row>
    <row r="39" spans="1:8">
      <c r="A39" s="189"/>
      <c r="B39" s="188"/>
      <c r="C39" s="188"/>
      <c r="D39" s="188"/>
      <c r="E39" s="188"/>
      <c r="F39" s="188"/>
      <c r="G39" s="188"/>
      <c r="H39" s="1" t="s">
        <v>1</v>
      </c>
    </row>
    <row r="40" spans="1:8">
      <c r="A40" s="189"/>
      <c r="B40" s="188"/>
      <c r="C40" s="188"/>
      <c r="D40" s="188"/>
      <c r="E40" s="188"/>
      <c r="F40" s="188"/>
      <c r="G40" s="188"/>
      <c r="H40" s="1" t="s">
        <v>1</v>
      </c>
    </row>
    <row r="41" spans="1:8">
      <c r="A41" s="189"/>
      <c r="B41" s="188"/>
      <c r="C41" s="188"/>
      <c r="D41" s="188"/>
      <c r="E41" s="188"/>
      <c r="F41" s="188"/>
      <c r="G41" s="188"/>
      <c r="H41" s="1" t="s">
        <v>1</v>
      </c>
    </row>
    <row r="42" spans="1:8">
      <c r="A42" s="189"/>
      <c r="B42" s="188"/>
      <c r="C42" s="188"/>
      <c r="D42" s="188"/>
      <c r="E42" s="188"/>
      <c r="F42" s="188"/>
      <c r="G42" s="188"/>
      <c r="H42" s="1" t="s">
        <v>1</v>
      </c>
    </row>
    <row r="43" spans="1:8">
      <c r="A43" s="189"/>
      <c r="B43" s="188"/>
      <c r="C43" s="188"/>
      <c r="D43" s="188"/>
      <c r="E43" s="188"/>
      <c r="F43" s="188"/>
      <c r="G43" s="188"/>
      <c r="H43" s="1" t="s">
        <v>1</v>
      </c>
    </row>
    <row r="44" spans="1:8" ht="12.75" customHeight="1">
      <c r="A44" s="189"/>
      <c r="B44" s="188"/>
      <c r="C44" s="188"/>
      <c r="D44" s="188"/>
      <c r="E44" s="188"/>
      <c r="F44" s="188"/>
      <c r="G44" s="188"/>
      <c r="H44" s="1" t="s">
        <v>1</v>
      </c>
    </row>
    <row r="45" spans="1:8" ht="12.75" customHeight="1">
      <c r="A45" s="189"/>
      <c r="B45" s="188"/>
      <c r="C45" s="188"/>
      <c r="D45" s="188"/>
      <c r="E45" s="188"/>
      <c r="F45" s="188"/>
      <c r="G45" s="188"/>
      <c r="H45" s="1" t="s">
        <v>1</v>
      </c>
    </row>
    <row r="46" spans="1:8">
      <c r="B46" s="190"/>
      <c r="C46" s="190"/>
      <c r="D46" s="190"/>
      <c r="E46" s="190"/>
      <c r="F46" s="190"/>
      <c r="G46" s="190"/>
    </row>
    <row r="47" spans="1:8">
      <c r="B47" s="190"/>
      <c r="C47" s="190"/>
      <c r="D47" s="190"/>
      <c r="E47" s="190"/>
      <c r="F47" s="190"/>
      <c r="G47" s="190"/>
    </row>
    <row r="48" spans="1:8">
      <c r="B48" s="190"/>
      <c r="C48" s="190"/>
      <c r="D48" s="190"/>
      <c r="E48" s="190"/>
      <c r="F48" s="190"/>
      <c r="G48" s="190"/>
    </row>
    <row r="49" spans="2:7">
      <c r="B49" s="190"/>
      <c r="C49" s="190"/>
      <c r="D49" s="190"/>
      <c r="E49" s="190"/>
      <c r="F49" s="190"/>
      <c r="G49" s="190"/>
    </row>
    <row r="50" spans="2:7">
      <c r="B50" s="190"/>
      <c r="C50" s="190"/>
      <c r="D50" s="190"/>
      <c r="E50" s="190"/>
      <c r="F50" s="190"/>
      <c r="G50" s="190"/>
    </row>
    <row r="51" spans="2:7">
      <c r="B51" s="190"/>
      <c r="C51" s="190"/>
      <c r="D51" s="190"/>
      <c r="E51" s="190"/>
      <c r="F51" s="190"/>
      <c r="G51" s="190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11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191" t="s">
        <v>2</v>
      </c>
      <c r="B1" s="192"/>
      <c r="C1" s="193" t="s">
        <v>101</v>
      </c>
      <c r="D1" s="194"/>
      <c r="E1" s="195"/>
      <c r="F1" s="194"/>
      <c r="G1" s="196" t="s">
        <v>71</v>
      </c>
      <c r="H1" s="197" t="s">
        <v>107</v>
      </c>
      <c r="I1" s="198"/>
    </row>
    <row r="2" spans="1:9" ht="13.5" thickBot="1">
      <c r="A2" s="199" t="s">
        <v>72</v>
      </c>
      <c r="B2" s="200"/>
      <c r="C2" s="201" t="s">
        <v>104</v>
      </c>
      <c r="D2" s="202"/>
      <c r="E2" s="203"/>
      <c r="F2" s="202"/>
      <c r="G2" s="204" t="s">
        <v>108</v>
      </c>
      <c r="H2" s="205"/>
      <c r="I2" s="206"/>
    </row>
    <row r="3" spans="1:9" ht="13.5" thickTop="1">
      <c r="F3" s="123"/>
    </row>
    <row r="4" spans="1:9" ht="19.5" customHeight="1">
      <c r="A4" s="207" t="s">
        <v>73</v>
      </c>
      <c r="B4" s="208"/>
      <c r="C4" s="208"/>
      <c r="D4" s="208"/>
      <c r="E4" s="209"/>
      <c r="F4" s="208"/>
      <c r="G4" s="208"/>
      <c r="H4" s="208"/>
      <c r="I4" s="208"/>
    </row>
    <row r="5" spans="1:9" ht="13.5" thickBot="1"/>
    <row r="6" spans="1:9" s="123" customFormat="1" ht="13.5" thickBot="1">
      <c r="A6" s="210"/>
      <c r="B6" s="211" t="s">
        <v>74</v>
      </c>
      <c r="C6" s="211"/>
      <c r="D6" s="212"/>
      <c r="E6" s="213" t="s">
        <v>23</v>
      </c>
      <c r="F6" s="214" t="s">
        <v>24</v>
      </c>
      <c r="G6" s="214" t="s">
        <v>25</v>
      </c>
      <c r="H6" s="214" t="s">
        <v>26</v>
      </c>
      <c r="I6" s="215" t="s">
        <v>27</v>
      </c>
    </row>
    <row r="7" spans="1:9" s="123" customFormat="1">
      <c r="A7" s="314" t="str">
        <f>'SO.01 SO.01.DPS Pol'!B7</f>
        <v>1</v>
      </c>
      <c r="B7" s="68" t="str">
        <f>'SO.01 SO.01.DPS Pol'!C7</f>
        <v>Zemní práce</v>
      </c>
      <c r="D7" s="216"/>
      <c r="E7" s="315">
        <f>'SO.01 SO.01.DPS Pol'!BA126</f>
        <v>0</v>
      </c>
      <c r="F7" s="316">
        <f>'SO.01 SO.01.DPS Pol'!BB126</f>
        <v>0</v>
      </c>
      <c r="G7" s="316">
        <f>'SO.01 SO.01.DPS Pol'!BC126</f>
        <v>0</v>
      </c>
      <c r="H7" s="316">
        <f>'SO.01 SO.01.DPS Pol'!BD126</f>
        <v>0</v>
      </c>
      <c r="I7" s="317">
        <f>'SO.01 SO.01.DPS Pol'!BE126</f>
        <v>0</v>
      </c>
    </row>
    <row r="8" spans="1:9" s="123" customFormat="1">
      <c r="A8" s="314" t="str">
        <f>'SO.01 SO.01.DPS Pol'!B127</f>
        <v>18</v>
      </c>
      <c r="B8" s="68" t="str">
        <f>'SO.01 SO.01.DPS Pol'!C127</f>
        <v>Povrchové úpravy terénu</v>
      </c>
      <c r="D8" s="216"/>
      <c r="E8" s="315">
        <f>'SO.01 SO.01.DPS Pol'!BA136</f>
        <v>0</v>
      </c>
      <c r="F8" s="316">
        <f>'SO.01 SO.01.DPS Pol'!BB136</f>
        <v>0</v>
      </c>
      <c r="G8" s="316">
        <f>'SO.01 SO.01.DPS Pol'!BC136</f>
        <v>0</v>
      </c>
      <c r="H8" s="316">
        <f>'SO.01 SO.01.DPS Pol'!BD136</f>
        <v>0</v>
      </c>
      <c r="I8" s="317">
        <f>'SO.01 SO.01.DPS Pol'!BE136</f>
        <v>0</v>
      </c>
    </row>
    <row r="9" spans="1:9" s="123" customFormat="1">
      <c r="A9" s="314" t="str">
        <f>'SO.01 SO.01.DPS Pol'!B137</f>
        <v>27</v>
      </c>
      <c r="B9" s="68" t="str">
        <f>'SO.01 SO.01.DPS Pol'!C137</f>
        <v>Základy</v>
      </c>
      <c r="D9" s="216"/>
      <c r="E9" s="315">
        <f>'SO.01 SO.01.DPS Pol'!BA189</f>
        <v>0</v>
      </c>
      <c r="F9" s="316">
        <f>'SO.01 SO.01.DPS Pol'!BB189</f>
        <v>0</v>
      </c>
      <c r="G9" s="316">
        <f>'SO.01 SO.01.DPS Pol'!BC189</f>
        <v>0</v>
      </c>
      <c r="H9" s="316">
        <f>'SO.01 SO.01.DPS Pol'!BD189</f>
        <v>0</v>
      </c>
      <c r="I9" s="317">
        <f>'SO.01 SO.01.DPS Pol'!BE189</f>
        <v>0</v>
      </c>
    </row>
    <row r="10" spans="1:9" s="123" customFormat="1">
      <c r="A10" s="314" t="str">
        <f>'SO.01 SO.01.DPS Pol'!B190</f>
        <v>3</v>
      </c>
      <c r="B10" s="68" t="str">
        <f>'SO.01 SO.01.DPS Pol'!C190</f>
        <v>Svislé a kompletní konstrukce</v>
      </c>
      <c r="D10" s="216"/>
      <c r="E10" s="315">
        <f>'SO.01 SO.01.DPS Pol'!BA218</f>
        <v>0</v>
      </c>
      <c r="F10" s="316">
        <f>'SO.01 SO.01.DPS Pol'!BB218</f>
        <v>0</v>
      </c>
      <c r="G10" s="316">
        <f>'SO.01 SO.01.DPS Pol'!BC218</f>
        <v>0</v>
      </c>
      <c r="H10" s="316">
        <f>'SO.01 SO.01.DPS Pol'!BD218</f>
        <v>0</v>
      </c>
      <c r="I10" s="317">
        <f>'SO.01 SO.01.DPS Pol'!BE218</f>
        <v>0</v>
      </c>
    </row>
    <row r="11" spans="1:9" s="123" customFormat="1">
      <c r="A11" s="314" t="str">
        <f>'SO.01 SO.01.DPS Pol'!B219</f>
        <v>311</v>
      </c>
      <c r="B11" s="68" t="str">
        <f>'SO.01 SO.01.DPS Pol'!C219</f>
        <v>Sádrokartonové konstrukce</v>
      </c>
      <c r="D11" s="216"/>
      <c r="E11" s="315">
        <f>'SO.01 SO.01.DPS Pol'!BA280</f>
        <v>0</v>
      </c>
      <c r="F11" s="316">
        <f>'SO.01 SO.01.DPS Pol'!BB280</f>
        <v>0</v>
      </c>
      <c r="G11" s="316">
        <f>'SO.01 SO.01.DPS Pol'!BC280</f>
        <v>0</v>
      </c>
      <c r="H11" s="316">
        <f>'SO.01 SO.01.DPS Pol'!BD280</f>
        <v>0</v>
      </c>
      <c r="I11" s="317">
        <f>'SO.01 SO.01.DPS Pol'!BE280</f>
        <v>0</v>
      </c>
    </row>
    <row r="12" spans="1:9" s="123" customFormat="1">
      <c r="A12" s="314" t="str">
        <f>'SO.01 SO.01.DPS Pol'!B281</f>
        <v>32</v>
      </c>
      <c r="B12" s="68" t="str">
        <f>'SO.01 SO.01.DPS Pol'!C281</f>
        <v>Zdi opěrné</v>
      </c>
      <c r="D12" s="216"/>
      <c r="E12" s="315">
        <f>'SO.01 SO.01.DPS Pol'!BA454</f>
        <v>0</v>
      </c>
      <c r="F12" s="316">
        <f>'SO.01 SO.01.DPS Pol'!BB454</f>
        <v>0</v>
      </c>
      <c r="G12" s="316">
        <f>'SO.01 SO.01.DPS Pol'!BC454</f>
        <v>0</v>
      </c>
      <c r="H12" s="316">
        <f>'SO.01 SO.01.DPS Pol'!BD454</f>
        <v>0</v>
      </c>
      <c r="I12" s="317">
        <f>'SO.01 SO.01.DPS Pol'!BE454</f>
        <v>0</v>
      </c>
    </row>
    <row r="13" spans="1:9" s="123" customFormat="1">
      <c r="A13" s="314" t="str">
        <f>'SO.01 SO.01.DPS Pol'!B455</f>
        <v>38</v>
      </c>
      <c r="B13" s="68" t="str">
        <f>'SO.01 SO.01.DPS Pol'!C455</f>
        <v>Kompletní konstrukce</v>
      </c>
      <c r="D13" s="216"/>
      <c r="E13" s="315">
        <f>'SO.01 SO.01.DPS Pol'!BA489</f>
        <v>0</v>
      </c>
      <c r="F13" s="316">
        <f>'SO.01 SO.01.DPS Pol'!BB489</f>
        <v>0</v>
      </c>
      <c r="G13" s="316">
        <f>'SO.01 SO.01.DPS Pol'!BC489</f>
        <v>0</v>
      </c>
      <c r="H13" s="316">
        <f>'SO.01 SO.01.DPS Pol'!BD489</f>
        <v>0</v>
      </c>
      <c r="I13" s="317">
        <f>'SO.01 SO.01.DPS Pol'!BE489</f>
        <v>0</v>
      </c>
    </row>
    <row r="14" spans="1:9" s="123" customFormat="1">
      <c r="A14" s="314" t="str">
        <f>'SO.01 SO.01.DPS Pol'!B490</f>
        <v>4</v>
      </c>
      <c r="B14" s="68" t="str">
        <f>'SO.01 SO.01.DPS Pol'!C490</f>
        <v>Vodorovné konstrukce</v>
      </c>
      <c r="D14" s="216"/>
      <c r="E14" s="315">
        <f>'SO.01 SO.01.DPS Pol'!BA502</f>
        <v>0</v>
      </c>
      <c r="F14" s="316">
        <f>'SO.01 SO.01.DPS Pol'!BB502</f>
        <v>0</v>
      </c>
      <c r="G14" s="316">
        <f>'SO.01 SO.01.DPS Pol'!BC502</f>
        <v>0</v>
      </c>
      <c r="H14" s="316">
        <f>'SO.01 SO.01.DPS Pol'!BD502</f>
        <v>0</v>
      </c>
      <c r="I14" s="317">
        <f>'SO.01 SO.01.DPS Pol'!BE502</f>
        <v>0</v>
      </c>
    </row>
    <row r="15" spans="1:9" s="123" customFormat="1">
      <c r="A15" s="314" t="str">
        <f>'SO.01 SO.01.DPS Pol'!B503</f>
        <v>43</v>
      </c>
      <c r="B15" s="68" t="str">
        <f>'SO.01 SO.01.DPS Pol'!C503</f>
        <v>Schodiště</v>
      </c>
      <c r="D15" s="216"/>
      <c r="E15" s="315">
        <f>'SO.01 SO.01.DPS Pol'!BA533</f>
        <v>0</v>
      </c>
      <c r="F15" s="316">
        <f>'SO.01 SO.01.DPS Pol'!BB533</f>
        <v>0</v>
      </c>
      <c r="G15" s="316">
        <f>'SO.01 SO.01.DPS Pol'!BC533</f>
        <v>0</v>
      </c>
      <c r="H15" s="316">
        <f>'SO.01 SO.01.DPS Pol'!BD533</f>
        <v>0</v>
      </c>
      <c r="I15" s="317">
        <f>'SO.01 SO.01.DPS Pol'!BE533</f>
        <v>0</v>
      </c>
    </row>
    <row r="16" spans="1:9" s="123" customFormat="1">
      <c r="A16" s="314" t="str">
        <f>'SO.01 SO.01.DPS Pol'!B534</f>
        <v>5</v>
      </c>
      <c r="B16" s="68" t="str">
        <f>'SO.01 SO.01.DPS Pol'!C534</f>
        <v>Komunikace</v>
      </c>
      <c r="D16" s="216"/>
      <c r="E16" s="315">
        <f>'SO.01 SO.01.DPS Pol'!BA555</f>
        <v>0</v>
      </c>
      <c r="F16" s="316">
        <f>'SO.01 SO.01.DPS Pol'!BB555</f>
        <v>0</v>
      </c>
      <c r="G16" s="316">
        <f>'SO.01 SO.01.DPS Pol'!BC555</f>
        <v>0</v>
      </c>
      <c r="H16" s="316">
        <f>'SO.01 SO.01.DPS Pol'!BD555</f>
        <v>0</v>
      </c>
      <c r="I16" s="317">
        <f>'SO.01 SO.01.DPS Pol'!BE555</f>
        <v>0</v>
      </c>
    </row>
    <row r="17" spans="1:9" s="123" customFormat="1">
      <c r="A17" s="314" t="str">
        <f>'SO.01 SO.01.DPS Pol'!B556</f>
        <v>61</v>
      </c>
      <c r="B17" s="68" t="str">
        <f>'SO.01 SO.01.DPS Pol'!C556</f>
        <v>Upravy povrchů vnitřní</v>
      </c>
      <c r="D17" s="216"/>
      <c r="E17" s="315">
        <f>'SO.01 SO.01.DPS Pol'!BA620</f>
        <v>0</v>
      </c>
      <c r="F17" s="316">
        <f>'SO.01 SO.01.DPS Pol'!BB620</f>
        <v>0</v>
      </c>
      <c r="G17" s="316">
        <f>'SO.01 SO.01.DPS Pol'!BC620</f>
        <v>0</v>
      </c>
      <c r="H17" s="316">
        <f>'SO.01 SO.01.DPS Pol'!BD620</f>
        <v>0</v>
      </c>
      <c r="I17" s="317">
        <f>'SO.01 SO.01.DPS Pol'!BE620</f>
        <v>0</v>
      </c>
    </row>
    <row r="18" spans="1:9" s="123" customFormat="1">
      <c r="A18" s="314" t="str">
        <f>'SO.01 SO.01.DPS Pol'!B621</f>
        <v>62</v>
      </c>
      <c r="B18" s="68" t="str">
        <f>'SO.01 SO.01.DPS Pol'!C621</f>
        <v>Úpravy povrchů vnější</v>
      </c>
      <c r="D18" s="216"/>
      <c r="E18" s="315">
        <f>'SO.01 SO.01.DPS Pol'!BA627</f>
        <v>0</v>
      </c>
      <c r="F18" s="316">
        <f>'SO.01 SO.01.DPS Pol'!BB627</f>
        <v>0</v>
      </c>
      <c r="G18" s="316">
        <f>'SO.01 SO.01.DPS Pol'!BC627</f>
        <v>0</v>
      </c>
      <c r="H18" s="316">
        <f>'SO.01 SO.01.DPS Pol'!BD627</f>
        <v>0</v>
      </c>
      <c r="I18" s="317">
        <f>'SO.01 SO.01.DPS Pol'!BE627</f>
        <v>0</v>
      </c>
    </row>
    <row r="19" spans="1:9" s="123" customFormat="1">
      <c r="A19" s="314" t="str">
        <f>'SO.01 SO.01.DPS Pol'!B628</f>
        <v>63</v>
      </c>
      <c r="B19" s="68" t="str">
        <f>'SO.01 SO.01.DPS Pol'!C628</f>
        <v>Podlahy a podlahové konstrukce</v>
      </c>
      <c r="D19" s="216"/>
      <c r="E19" s="315">
        <f>'SO.01 SO.01.DPS Pol'!BA638</f>
        <v>0</v>
      </c>
      <c r="F19" s="316">
        <f>'SO.01 SO.01.DPS Pol'!BB638</f>
        <v>0</v>
      </c>
      <c r="G19" s="316">
        <f>'SO.01 SO.01.DPS Pol'!BC638</f>
        <v>0</v>
      </c>
      <c r="H19" s="316">
        <f>'SO.01 SO.01.DPS Pol'!BD638</f>
        <v>0</v>
      </c>
      <c r="I19" s="317">
        <f>'SO.01 SO.01.DPS Pol'!BE638</f>
        <v>0</v>
      </c>
    </row>
    <row r="20" spans="1:9" s="123" customFormat="1">
      <c r="A20" s="314" t="str">
        <f>'SO.01 SO.01.DPS Pol'!B639</f>
        <v>64</v>
      </c>
      <c r="B20" s="68" t="str">
        <f>'SO.01 SO.01.DPS Pol'!C639</f>
        <v>Osazování výplní otvorů</v>
      </c>
      <c r="D20" s="216"/>
      <c r="E20" s="315">
        <f>'SO.01 SO.01.DPS Pol'!BA692</f>
        <v>0</v>
      </c>
      <c r="F20" s="316">
        <f>'SO.01 SO.01.DPS Pol'!BB692</f>
        <v>0</v>
      </c>
      <c r="G20" s="316">
        <f>'SO.01 SO.01.DPS Pol'!BC692</f>
        <v>0</v>
      </c>
      <c r="H20" s="316">
        <f>'SO.01 SO.01.DPS Pol'!BD692</f>
        <v>0</v>
      </c>
      <c r="I20" s="317">
        <f>'SO.01 SO.01.DPS Pol'!BE692</f>
        <v>0</v>
      </c>
    </row>
    <row r="21" spans="1:9" s="123" customFormat="1">
      <c r="A21" s="314" t="str">
        <f>'SO.01 SO.01.DPS Pol'!B693</f>
        <v>95</v>
      </c>
      <c r="B21" s="68" t="str">
        <f>'SO.01 SO.01.DPS Pol'!C693</f>
        <v>Dokončovací konstrukce na pozemních stavbách</v>
      </c>
      <c r="D21" s="216"/>
      <c r="E21" s="315">
        <f>'SO.01 SO.01.DPS Pol'!BA704</f>
        <v>0</v>
      </c>
      <c r="F21" s="316">
        <f>'SO.01 SO.01.DPS Pol'!BB704</f>
        <v>0</v>
      </c>
      <c r="G21" s="316">
        <f>'SO.01 SO.01.DPS Pol'!BC704</f>
        <v>0</v>
      </c>
      <c r="H21" s="316">
        <f>'SO.01 SO.01.DPS Pol'!BD704</f>
        <v>0</v>
      </c>
      <c r="I21" s="317">
        <f>'SO.01 SO.01.DPS Pol'!BE704</f>
        <v>0</v>
      </c>
    </row>
    <row r="22" spans="1:9" s="123" customFormat="1">
      <c r="A22" s="314" t="str">
        <f>'SO.01 SO.01.DPS Pol'!B705</f>
        <v>96</v>
      </c>
      <c r="B22" s="68" t="str">
        <f>'SO.01 SO.01.DPS Pol'!C705</f>
        <v>Bourání konstrukcí</v>
      </c>
      <c r="D22" s="216"/>
      <c r="E22" s="315">
        <f>'SO.01 SO.01.DPS Pol'!BA766</f>
        <v>0</v>
      </c>
      <c r="F22" s="316">
        <f>'SO.01 SO.01.DPS Pol'!BB766</f>
        <v>0</v>
      </c>
      <c r="G22" s="316">
        <f>'SO.01 SO.01.DPS Pol'!BC766</f>
        <v>0</v>
      </c>
      <c r="H22" s="316">
        <f>'SO.01 SO.01.DPS Pol'!BD766</f>
        <v>0</v>
      </c>
      <c r="I22" s="317">
        <f>'SO.01 SO.01.DPS Pol'!BE766</f>
        <v>0</v>
      </c>
    </row>
    <row r="23" spans="1:9" s="123" customFormat="1">
      <c r="A23" s="314" t="str">
        <f>'SO.01 SO.01.DPS Pol'!B767</f>
        <v>99</v>
      </c>
      <c r="B23" s="68" t="str">
        <f>'SO.01 SO.01.DPS Pol'!C767</f>
        <v>Staveništní přesun hmot</v>
      </c>
      <c r="D23" s="216"/>
      <c r="E23" s="315">
        <f>'SO.01 SO.01.DPS Pol'!BA769</f>
        <v>0</v>
      </c>
      <c r="F23" s="316">
        <f>'SO.01 SO.01.DPS Pol'!BB769</f>
        <v>0</v>
      </c>
      <c r="G23" s="316">
        <f>'SO.01 SO.01.DPS Pol'!BC769</f>
        <v>0</v>
      </c>
      <c r="H23" s="316">
        <f>'SO.01 SO.01.DPS Pol'!BD769</f>
        <v>0</v>
      </c>
      <c r="I23" s="317">
        <f>'SO.01 SO.01.DPS Pol'!BE769</f>
        <v>0</v>
      </c>
    </row>
    <row r="24" spans="1:9" s="123" customFormat="1">
      <c r="A24" s="314" t="str">
        <f>'SO.01 SO.01.DPS Pol'!B770</f>
        <v>711</v>
      </c>
      <c r="B24" s="68" t="str">
        <f>'SO.01 SO.01.DPS Pol'!C770</f>
        <v>Izolace proti vodě</v>
      </c>
      <c r="D24" s="216"/>
      <c r="E24" s="315">
        <f>'SO.01 SO.01.DPS Pol'!BA847</f>
        <v>0</v>
      </c>
      <c r="F24" s="316">
        <f>'SO.01 SO.01.DPS Pol'!BB847</f>
        <v>0</v>
      </c>
      <c r="G24" s="316">
        <f>'SO.01 SO.01.DPS Pol'!BC847</f>
        <v>0</v>
      </c>
      <c r="H24" s="316">
        <f>'SO.01 SO.01.DPS Pol'!BD847</f>
        <v>0</v>
      </c>
      <c r="I24" s="317">
        <f>'SO.01 SO.01.DPS Pol'!BE847</f>
        <v>0</v>
      </c>
    </row>
    <row r="25" spans="1:9" s="123" customFormat="1">
      <c r="A25" s="314" t="str">
        <f>'SO.01 SO.01.DPS Pol'!B848</f>
        <v>712</v>
      </c>
      <c r="B25" s="68" t="str">
        <f>'SO.01 SO.01.DPS Pol'!C848</f>
        <v>Živičné krytiny</v>
      </c>
      <c r="D25" s="216"/>
      <c r="E25" s="315">
        <f>'SO.01 SO.01.DPS Pol'!BA888</f>
        <v>0</v>
      </c>
      <c r="F25" s="316">
        <f>'SO.01 SO.01.DPS Pol'!BB888</f>
        <v>0</v>
      </c>
      <c r="G25" s="316">
        <f>'SO.01 SO.01.DPS Pol'!BC888</f>
        <v>0</v>
      </c>
      <c r="H25" s="316">
        <f>'SO.01 SO.01.DPS Pol'!BD888</f>
        <v>0</v>
      </c>
      <c r="I25" s="317">
        <f>'SO.01 SO.01.DPS Pol'!BE888</f>
        <v>0</v>
      </c>
    </row>
    <row r="26" spans="1:9" s="123" customFormat="1">
      <c r="A26" s="314" t="str">
        <f>'SO.01 SO.01.DPS Pol'!B889</f>
        <v>713</v>
      </c>
      <c r="B26" s="68" t="str">
        <f>'SO.01 SO.01.DPS Pol'!C889</f>
        <v>Izolace tepelné</v>
      </c>
      <c r="D26" s="216"/>
      <c r="E26" s="315">
        <f>'SO.01 SO.01.DPS Pol'!BA996</f>
        <v>0</v>
      </c>
      <c r="F26" s="316">
        <f>'SO.01 SO.01.DPS Pol'!BB996</f>
        <v>0</v>
      </c>
      <c r="G26" s="316">
        <f>'SO.01 SO.01.DPS Pol'!BC996</f>
        <v>0</v>
      </c>
      <c r="H26" s="316">
        <f>'SO.01 SO.01.DPS Pol'!BD996</f>
        <v>0</v>
      </c>
      <c r="I26" s="317">
        <f>'SO.01 SO.01.DPS Pol'!BE996</f>
        <v>0</v>
      </c>
    </row>
    <row r="27" spans="1:9" s="123" customFormat="1">
      <c r="A27" s="314" t="str">
        <f>'SO.01 SO.01.DPS Pol'!B997</f>
        <v>714</v>
      </c>
      <c r="B27" s="68" t="str">
        <f>'SO.01 SO.01.DPS Pol'!C997</f>
        <v>Izolace akustické a protiotřesové</v>
      </c>
      <c r="D27" s="216"/>
      <c r="E27" s="315">
        <f>'SO.01 SO.01.DPS Pol'!BA1011</f>
        <v>0</v>
      </c>
      <c r="F27" s="316">
        <f>'SO.01 SO.01.DPS Pol'!BB1011</f>
        <v>0</v>
      </c>
      <c r="G27" s="316">
        <f>'SO.01 SO.01.DPS Pol'!BC1011</f>
        <v>0</v>
      </c>
      <c r="H27" s="316">
        <f>'SO.01 SO.01.DPS Pol'!BD1011</f>
        <v>0</v>
      </c>
      <c r="I27" s="317">
        <f>'SO.01 SO.01.DPS Pol'!BE1011</f>
        <v>0</v>
      </c>
    </row>
    <row r="28" spans="1:9" s="123" customFormat="1">
      <c r="A28" s="314" t="str">
        <f>'SO.01 SO.01.DPS Pol'!B1012</f>
        <v>720</v>
      </c>
      <c r="B28" s="68" t="str">
        <f>'SO.01 SO.01.DPS Pol'!C1012</f>
        <v>Zdravotechnická instalace</v>
      </c>
      <c r="D28" s="216"/>
      <c r="E28" s="315">
        <f>'SO.01 SO.01.DPS Pol'!BA1014</f>
        <v>0</v>
      </c>
      <c r="F28" s="316">
        <f>'SO.01 SO.01.DPS Pol'!BB1014</f>
        <v>0</v>
      </c>
      <c r="G28" s="316">
        <f>'SO.01 SO.01.DPS Pol'!BC1014</f>
        <v>0</v>
      </c>
      <c r="H28" s="316">
        <f>'SO.01 SO.01.DPS Pol'!BD1014</f>
        <v>0</v>
      </c>
      <c r="I28" s="317">
        <f>'SO.01 SO.01.DPS Pol'!BE1014</f>
        <v>0</v>
      </c>
    </row>
    <row r="29" spans="1:9" s="123" customFormat="1">
      <c r="A29" s="314" t="str">
        <f>'SO.01 SO.01.DPS Pol'!B1015</f>
        <v>730</v>
      </c>
      <c r="B29" s="68" t="str">
        <f>'SO.01 SO.01.DPS Pol'!C1015</f>
        <v>Ústřední vytápění</v>
      </c>
      <c r="D29" s="216"/>
      <c r="E29" s="315">
        <f>'SO.01 SO.01.DPS Pol'!BA1017</f>
        <v>0</v>
      </c>
      <c r="F29" s="316">
        <f>'SO.01 SO.01.DPS Pol'!BB1017</f>
        <v>0</v>
      </c>
      <c r="G29" s="316">
        <f>'SO.01 SO.01.DPS Pol'!BC1017</f>
        <v>0</v>
      </c>
      <c r="H29" s="316">
        <f>'SO.01 SO.01.DPS Pol'!BD1017</f>
        <v>0</v>
      </c>
      <c r="I29" s="317">
        <f>'SO.01 SO.01.DPS Pol'!BE1017</f>
        <v>0</v>
      </c>
    </row>
    <row r="30" spans="1:9" s="123" customFormat="1">
      <c r="A30" s="314" t="str">
        <f>'SO.01 SO.01.DPS Pol'!B1018</f>
        <v>762</v>
      </c>
      <c r="B30" s="68" t="str">
        <f>'SO.01 SO.01.DPS Pol'!C1018</f>
        <v>Konstrukce tesařské</v>
      </c>
      <c r="D30" s="216"/>
      <c r="E30" s="315">
        <f>'SO.01 SO.01.DPS Pol'!BA1023</f>
        <v>0</v>
      </c>
      <c r="F30" s="316">
        <f>'SO.01 SO.01.DPS Pol'!BB1023</f>
        <v>0</v>
      </c>
      <c r="G30" s="316">
        <f>'SO.01 SO.01.DPS Pol'!BC1023</f>
        <v>0</v>
      </c>
      <c r="H30" s="316">
        <f>'SO.01 SO.01.DPS Pol'!BD1023</f>
        <v>0</v>
      </c>
      <c r="I30" s="317">
        <f>'SO.01 SO.01.DPS Pol'!BE1023</f>
        <v>0</v>
      </c>
    </row>
    <row r="31" spans="1:9" s="123" customFormat="1">
      <c r="A31" s="314" t="str">
        <f>'SO.01 SO.01.DPS Pol'!B1024</f>
        <v>764</v>
      </c>
      <c r="B31" s="68" t="str">
        <f>'SO.01 SO.01.DPS Pol'!C1024</f>
        <v>Konstrukce klempířské</v>
      </c>
      <c r="D31" s="216"/>
      <c r="E31" s="315">
        <f>'SO.01 SO.01.DPS Pol'!BA1030</f>
        <v>0</v>
      </c>
      <c r="F31" s="316">
        <f>'SO.01 SO.01.DPS Pol'!BB1030</f>
        <v>0</v>
      </c>
      <c r="G31" s="316">
        <f>'SO.01 SO.01.DPS Pol'!BC1030</f>
        <v>0</v>
      </c>
      <c r="H31" s="316">
        <f>'SO.01 SO.01.DPS Pol'!BD1030</f>
        <v>0</v>
      </c>
      <c r="I31" s="317">
        <f>'SO.01 SO.01.DPS Pol'!BE1030</f>
        <v>0</v>
      </c>
    </row>
    <row r="32" spans="1:9" s="123" customFormat="1">
      <c r="A32" s="314" t="str">
        <f>'SO.01 SO.01.DPS Pol'!B1031</f>
        <v>766</v>
      </c>
      <c r="B32" s="68" t="str">
        <f>'SO.01 SO.01.DPS Pol'!C1031</f>
        <v>Konstrukce truhlářské</v>
      </c>
      <c r="D32" s="216"/>
      <c r="E32" s="315">
        <f>'SO.01 SO.01.DPS Pol'!BA1066</f>
        <v>0</v>
      </c>
      <c r="F32" s="316">
        <f>'SO.01 SO.01.DPS Pol'!BB1066</f>
        <v>0</v>
      </c>
      <c r="G32" s="316">
        <f>'SO.01 SO.01.DPS Pol'!BC1066</f>
        <v>0</v>
      </c>
      <c r="H32" s="316">
        <f>'SO.01 SO.01.DPS Pol'!BD1066</f>
        <v>0</v>
      </c>
      <c r="I32" s="317">
        <f>'SO.01 SO.01.DPS Pol'!BE1066</f>
        <v>0</v>
      </c>
    </row>
    <row r="33" spans="1:9" s="123" customFormat="1">
      <c r="A33" s="314" t="str">
        <f>'SO.01 SO.01.DPS Pol'!B1067</f>
        <v>767</v>
      </c>
      <c r="B33" s="68" t="str">
        <f>'SO.01 SO.01.DPS Pol'!C1067</f>
        <v>Konstrukce zámečnické</v>
      </c>
      <c r="D33" s="216"/>
      <c r="E33" s="315">
        <f>'SO.01 SO.01.DPS Pol'!BA1106</f>
        <v>0</v>
      </c>
      <c r="F33" s="316">
        <f>'SO.01 SO.01.DPS Pol'!BB1106</f>
        <v>0</v>
      </c>
      <c r="G33" s="316">
        <f>'SO.01 SO.01.DPS Pol'!BC1106</f>
        <v>0</v>
      </c>
      <c r="H33" s="316">
        <f>'SO.01 SO.01.DPS Pol'!BD1106</f>
        <v>0</v>
      </c>
      <c r="I33" s="317">
        <f>'SO.01 SO.01.DPS Pol'!BE1106</f>
        <v>0</v>
      </c>
    </row>
    <row r="34" spans="1:9" s="123" customFormat="1">
      <c r="A34" s="314" t="str">
        <f>'SO.01 SO.01.DPS Pol'!B1107</f>
        <v>770</v>
      </c>
      <c r="B34" s="68" t="str">
        <f>'SO.01 SO.01.DPS Pol'!C1107</f>
        <v>Konstrukce systemové z kovových profilů</v>
      </c>
      <c r="D34" s="216"/>
      <c r="E34" s="315">
        <f>'SO.01 SO.01.DPS Pol'!BA1122</f>
        <v>0</v>
      </c>
      <c r="F34" s="316">
        <f>'SO.01 SO.01.DPS Pol'!BB1122</f>
        <v>0</v>
      </c>
      <c r="G34" s="316">
        <f>'SO.01 SO.01.DPS Pol'!BC1122</f>
        <v>0</v>
      </c>
      <c r="H34" s="316">
        <f>'SO.01 SO.01.DPS Pol'!BD1122</f>
        <v>0</v>
      </c>
      <c r="I34" s="317">
        <f>'SO.01 SO.01.DPS Pol'!BE1122</f>
        <v>0</v>
      </c>
    </row>
    <row r="35" spans="1:9" s="123" customFormat="1">
      <c r="A35" s="314" t="str">
        <f>'SO.01 SO.01.DPS Pol'!B1123</f>
        <v>771</v>
      </c>
      <c r="B35" s="68" t="str">
        <f>'SO.01 SO.01.DPS Pol'!C1123</f>
        <v>Podlahy z dlaždic a obklady</v>
      </c>
      <c r="D35" s="216"/>
      <c r="E35" s="315">
        <f>'SO.01 SO.01.DPS Pol'!BA1242</f>
        <v>0</v>
      </c>
      <c r="F35" s="316">
        <f>'SO.01 SO.01.DPS Pol'!BB1242</f>
        <v>0</v>
      </c>
      <c r="G35" s="316">
        <f>'SO.01 SO.01.DPS Pol'!BC1242</f>
        <v>0</v>
      </c>
      <c r="H35" s="316">
        <f>'SO.01 SO.01.DPS Pol'!BD1242</f>
        <v>0</v>
      </c>
      <c r="I35" s="317">
        <f>'SO.01 SO.01.DPS Pol'!BE1242</f>
        <v>0</v>
      </c>
    </row>
    <row r="36" spans="1:9" s="123" customFormat="1">
      <c r="A36" s="314" t="str">
        <f>'SO.01 SO.01.DPS Pol'!B1243</f>
        <v>776</v>
      </c>
      <c r="B36" s="68" t="str">
        <f>'SO.01 SO.01.DPS Pol'!C1243</f>
        <v>Podlahy povlakové</v>
      </c>
      <c r="D36" s="216"/>
      <c r="E36" s="315">
        <f>'SO.01 SO.01.DPS Pol'!BA1295</f>
        <v>0</v>
      </c>
      <c r="F36" s="316">
        <f>'SO.01 SO.01.DPS Pol'!BB1295</f>
        <v>0</v>
      </c>
      <c r="G36" s="316">
        <f>'SO.01 SO.01.DPS Pol'!BC1295</f>
        <v>0</v>
      </c>
      <c r="H36" s="316">
        <f>'SO.01 SO.01.DPS Pol'!BD1295</f>
        <v>0</v>
      </c>
      <c r="I36" s="317">
        <f>'SO.01 SO.01.DPS Pol'!BE1295</f>
        <v>0</v>
      </c>
    </row>
    <row r="37" spans="1:9" s="123" customFormat="1">
      <c r="A37" s="314" t="str">
        <f>'SO.01 SO.01.DPS Pol'!B1296</f>
        <v>781</v>
      </c>
      <c r="B37" s="68" t="str">
        <f>'SO.01 SO.01.DPS Pol'!C1296</f>
        <v>Obklady keramické</v>
      </c>
      <c r="D37" s="216"/>
      <c r="E37" s="315">
        <f>'SO.01 SO.01.DPS Pol'!BA1330</f>
        <v>0</v>
      </c>
      <c r="F37" s="316">
        <f>'SO.01 SO.01.DPS Pol'!BB1330</f>
        <v>0</v>
      </c>
      <c r="G37" s="316">
        <f>'SO.01 SO.01.DPS Pol'!BC1330</f>
        <v>0</v>
      </c>
      <c r="H37" s="316">
        <f>'SO.01 SO.01.DPS Pol'!BD1330</f>
        <v>0</v>
      </c>
      <c r="I37" s="317">
        <f>'SO.01 SO.01.DPS Pol'!BE1330</f>
        <v>0</v>
      </c>
    </row>
    <row r="38" spans="1:9" s="123" customFormat="1">
      <c r="A38" s="314" t="str">
        <f>'SO.01 SO.01.DPS Pol'!B1331</f>
        <v>783</v>
      </c>
      <c r="B38" s="68" t="str">
        <f>'SO.01 SO.01.DPS Pol'!C1331</f>
        <v>Nátěry</v>
      </c>
      <c r="D38" s="216"/>
      <c r="E38" s="315">
        <f>'SO.01 SO.01.DPS Pol'!BA1353</f>
        <v>0</v>
      </c>
      <c r="F38" s="316">
        <f>'SO.01 SO.01.DPS Pol'!BB1353</f>
        <v>0</v>
      </c>
      <c r="G38" s="316">
        <f>'SO.01 SO.01.DPS Pol'!BC1353</f>
        <v>0</v>
      </c>
      <c r="H38" s="316">
        <f>'SO.01 SO.01.DPS Pol'!BD1353</f>
        <v>0</v>
      </c>
      <c r="I38" s="317">
        <f>'SO.01 SO.01.DPS Pol'!BE1353</f>
        <v>0</v>
      </c>
    </row>
    <row r="39" spans="1:9" s="123" customFormat="1">
      <c r="A39" s="314" t="str">
        <f>'SO.01 SO.01.DPS Pol'!B1354</f>
        <v>784</v>
      </c>
      <c r="B39" s="68" t="str">
        <f>'SO.01 SO.01.DPS Pol'!C1354</f>
        <v>Malby</v>
      </c>
      <c r="D39" s="216"/>
      <c r="E39" s="315">
        <f>'SO.01 SO.01.DPS Pol'!BA1405</f>
        <v>0</v>
      </c>
      <c r="F39" s="316">
        <f>'SO.01 SO.01.DPS Pol'!BB1405</f>
        <v>0</v>
      </c>
      <c r="G39" s="316">
        <f>'SO.01 SO.01.DPS Pol'!BC1405</f>
        <v>0</v>
      </c>
      <c r="H39" s="316">
        <f>'SO.01 SO.01.DPS Pol'!BD1405</f>
        <v>0</v>
      </c>
      <c r="I39" s="317">
        <f>'SO.01 SO.01.DPS Pol'!BE1405</f>
        <v>0</v>
      </c>
    </row>
    <row r="40" spans="1:9" s="123" customFormat="1">
      <c r="A40" s="314" t="str">
        <f>'SO.01 SO.01.DPS Pol'!B1406</f>
        <v>790</v>
      </c>
      <c r="B40" s="68" t="str">
        <f>'SO.01 SO.01.DPS Pol'!C1406</f>
        <v>Vnitřní vybavení</v>
      </c>
      <c r="D40" s="216"/>
      <c r="E40" s="315">
        <f>'SO.01 SO.01.DPS Pol'!BA1427</f>
        <v>0</v>
      </c>
      <c r="F40" s="316">
        <f>'SO.01 SO.01.DPS Pol'!BB1427</f>
        <v>0</v>
      </c>
      <c r="G40" s="316">
        <f>'SO.01 SO.01.DPS Pol'!BC1427</f>
        <v>0</v>
      </c>
      <c r="H40" s="316">
        <f>'SO.01 SO.01.DPS Pol'!BD1427</f>
        <v>0</v>
      </c>
      <c r="I40" s="317">
        <f>'SO.01 SO.01.DPS Pol'!BE1427</f>
        <v>0</v>
      </c>
    </row>
    <row r="41" spans="1:9" s="123" customFormat="1">
      <c r="A41" s="314" t="str">
        <f>'SO.01 SO.01.DPS Pol'!B1428</f>
        <v>797</v>
      </c>
      <c r="B41" s="68" t="str">
        <f>'SO.01 SO.01.DPS Pol'!C1428</f>
        <v>Hřiště a vybavení sportovišť</v>
      </c>
      <c r="D41" s="216"/>
      <c r="E41" s="315">
        <f>'SO.01 SO.01.DPS Pol'!BA1452</f>
        <v>0</v>
      </c>
      <c r="F41" s="316">
        <f>'SO.01 SO.01.DPS Pol'!BB1452</f>
        <v>0</v>
      </c>
      <c r="G41" s="316">
        <f>'SO.01 SO.01.DPS Pol'!BC1452</f>
        <v>0</v>
      </c>
      <c r="H41" s="316">
        <f>'SO.01 SO.01.DPS Pol'!BD1452</f>
        <v>0</v>
      </c>
      <c r="I41" s="317">
        <f>'SO.01 SO.01.DPS Pol'!BE1452</f>
        <v>0</v>
      </c>
    </row>
    <row r="42" spans="1:9" s="123" customFormat="1">
      <c r="A42" s="314" t="str">
        <f>'SO.01 SO.01.DPS Pol'!B1453</f>
        <v>M21</v>
      </c>
      <c r="B42" s="68" t="str">
        <f>'SO.01 SO.01.DPS Pol'!C1453</f>
        <v>Elektromontáže</v>
      </c>
      <c r="D42" s="216"/>
      <c r="E42" s="315">
        <f>'SO.01 SO.01.DPS Pol'!BA1455</f>
        <v>0</v>
      </c>
      <c r="F42" s="316">
        <f>'SO.01 SO.01.DPS Pol'!BB1455</f>
        <v>0</v>
      </c>
      <c r="G42" s="316">
        <f>'SO.01 SO.01.DPS Pol'!BC1455</f>
        <v>0</v>
      </c>
      <c r="H42" s="316">
        <f>'SO.01 SO.01.DPS Pol'!BD1455</f>
        <v>0</v>
      </c>
      <c r="I42" s="317">
        <f>'SO.01 SO.01.DPS Pol'!BE1455</f>
        <v>0</v>
      </c>
    </row>
    <row r="43" spans="1:9" s="123" customFormat="1">
      <c r="A43" s="314" t="str">
        <f>'SO.01 SO.01.DPS Pol'!B1456</f>
        <v>M22</v>
      </c>
      <c r="B43" s="68" t="str">
        <f>'SO.01 SO.01.DPS Pol'!C1456</f>
        <v>Montáž sdělovací a zabezp. techniky</v>
      </c>
      <c r="D43" s="216"/>
      <c r="E43" s="315">
        <f>'SO.01 SO.01.DPS Pol'!BA1458</f>
        <v>0</v>
      </c>
      <c r="F43" s="316">
        <f>'SO.01 SO.01.DPS Pol'!BB1458</f>
        <v>0</v>
      </c>
      <c r="G43" s="316">
        <f>'SO.01 SO.01.DPS Pol'!BC1458</f>
        <v>0</v>
      </c>
      <c r="H43" s="316">
        <f>'SO.01 SO.01.DPS Pol'!BD1458</f>
        <v>0</v>
      </c>
      <c r="I43" s="317">
        <f>'SO.01 SO.01.DPS Pol'!BE1458</f>
        <v>0</v>
      </c>
    </row>
    <row r="44" spans="1:9" s="123" customFormat="1">
      <c r="A44" s="314" t="str">
        <f>'SO.01 SO.01.DPS Pol'!B1459</f>
        <v>M24</v>
      </c>
      <c r="B44" s="68" t="str">
        <f>'SO.01 SO.01.DPS Pol'!C1459</f>
        <v>Montáže vzduchotechnických zařízení</v>
      </c>
      <c r="D44" s="216"/>
      <c r="E44" s="315">
        <f>'SO.01 SO.01.DPS Pol'!BA1461</f>
        <v>0</v>
      </c>
      <c r="F44" s="316">
        <f>'SO.01 SO.01.DPS Pol'!BB1461</f>
        <v>0</v>
      </c>
      <c r="G44" s="316">
        <f>'SO.01 SO.01.DPS Pol'!BC1461</f>
        <v>0</v>
      </c>
      <c r="H44" s="316">
        <f>'SO.01 SO.01.DPS Pol'!BD1461</f>
        <v>0</v>
      </c>
      <c r="I44" s="317">
        <f>'SO.01 SO.01.DPS Pol'!BE1461</f>
        <v>0</v>
      </c>
    </row>
    <row r="45" spans="1:9" s="123" customFormat="1">
      <c r="A45" s="314" t="str">
        <f>'SO.01 SO.01.DPS Pol'!B1462</f>
        <v>M33</v>
      </c>
      <c r="B45" s="68" t="str">
        <f>'SO.01 SO.01.DPS Pol'!C1462</f>
        <v>Montáže dopravních zařízení - výtahy a plošiny</v>
      </c>
      <c r="D45" s="216"/>
      <c r="E45" s="315">
        <f>'SO.01 SO.01.DPS Pol'!BA1464</f>
        <v>0</v>
      </c>
      <c r="F45" s="316">
        <f>'SO.01 SO.01.DPS Pol'!BB1464</f>
        <v>0</v>
      </c>
      <c r="G45" s="316">
        <f>'SO.01 SO.01.DPS Pol'!BC1464</f>
        <v>0</v>
      </c>
      <c r="H45" s="316">
        <f>'SO.01 SO.01.DPS Pol'!BD1464</f>
        <v>0</v>
      </c>
      <c r="I45" s="317">
        <f>'SO.01 SO.01.DPS Pol'!BE1464</f>
        <v>0</v>
      </c>
    </row>
    <row r="46" spans="1:9" s="123" customFormat="1">
      <c r="A46" s="314" t="str">
        <f>'SO.01 SO.01.DPS Pol'!B1465</f>
        <v>M43</v>
      </c>
      <c r="B46" s="68" t="str">
        <f>'SO.01 SO.01.DPS Pol'!C1465</f>
        <v>Montáže ocelových konstrukcí</v>
      </c>
      <c r="D46" s="216"/>
      <c r="E46" s="315">
        <f>'SO.01 SO.01.DPS Pol'!BA1481</f>
        <v>0</v>
      </c>
      <c r="F46" s="316">
        <f>'SO.01 SO.01.DPS Pol'!BB1481</f>
        <v>0</v>
      </c>
      <c r="G46" s="316">
        <f>'SO.01 SO.01.DPS Pol'!BC1481</f>
        <v>0</v>
      </c>
      <c r="H46" s="316">
        <f>'SO.01 SO.01.DPS Pol'!BD1481</f>
        <v>0</v>
      </c>
      <c r="I46" s="317">
        <f>'SO.01 SO.01.DPS Pol'!BE1481</f>
        <v>0</v>
      </c>
    </row>
    <row r="47" spans="1:9" s="123" customFormat="1">
      <c r="A47" s="314" t="str">
        <f>'SO.01 SO.01.DPS Pol'!B1482</f>
        <v>M99</v>
      </c>
      <c r="B47" s="68" t="str">
        <f>'SO.01 SO.01.DPS Pol'!C1482</f>
        <v>Skladby podlah a konstrukcí</v>
      </c>
      <c r="D47" s="216"/>
      <c r="E47" s="315">
        <f>'SO.01 SO.01.DPS Pol'!BA1549</f>
        <v>0</v>
      </c>
      <c r="F47" s="316">
        <f>'SO.01 SO.01.DPS Pol'!BB1549</f>
        <v>0</v>
      </c>
      <c r="G47" s="316">
        <f>'SO.01 SO.01.DPS Pol'!BC1549</f>
        <v>0</v>
      </c>
      <c r="H47" s="316">
        <f>'SO.01 SO.01.DPS Pol'!BD1549</f>
        <v>0</v>
      </c>
      <c r="I47" s="317">
        <f>'SO.01 SO.01.DPS Pol'!BE1549</f>
        <v>0</v>
      </c>
    </row>
    <row r="48" spans="1:9" s="123" customFormat="1" ht="13.5" thickBot="1">
      <c r="A48" s="314" t="str">
        <f>'SO.01 SO.01.DPS Pol'!B1550</f>
        <v>D96</v>
      </c>
      <c r="B48" s="68" t="str">
        <f>'SO.01 SO.01.DPS Pol'!C1550</f>
        <v>Přesuny suti a vybouraných hmot</v>
      </c>
      <c r="D48" s="216"/>
      <c r="E48" s="315">
        <f>'SO.01 SO.01.DPS Pol'!BA1557</f>
        <v>0</v>
      </c>
      <c r="F48" s="316">
        <f>'SO.01 SO.01.DPS Pol'!BB1557</f>
        <v>0</v>
      </c>
      <c r="G48" s="316">
        <f>'SO.01 SO.01.DPS Pol'!BC1557</f>
        <v>0</v>
      </c>
      <c r="H48" s="316">
        <f>'SO.01 SO.01.DPS Pol'!BD1557</f>
        <v>0</v>
      </c>
      <c r="I48" s="317">
        <f>'SO.01 SO.01.DPS Pol'!BE1557</f>
        <v>0</v>
      </c>
    </row>
    <row r="49" spans="1:57" s="14" customFormat="1" ht="13.5" thickBot="1">
      <c r="A49" s="217"/>
      <c r="B49" s="218" t="s">
        <v>75</v>
      </c>
      <c r="C49" s="218"/>
      <c r="D49" s="219"/>
      <c r="E49" s="220">
        <f>SUM(E7:E48)</f>
        <v>0</v>
      </c>
      <c r="F49" s="221">
        <f>SUM(F7:F48)</f>
        <v>0</v>
      </c>
      <c r="G49" s="221">
        <f>SUM(G7:G48)</f>
        <v>0</v>
      </c>
      <c r="H49" s="221">
        <f>SUM(H7:H48)</f>
        <v>0</v>
      </c>
      <c r="I49" s="222">
        <f>SUM(I7:I48)</f>
        <v>0</v>
      </c>
    </row>
    <row r="50" spans="1:57">
      <c r="A50" s="123"/>
      <c r="B50" s="123"/>
      <c r="C50" s="123"/>
      <c r="D50" s="123"/>
      <c r="E50" s="123"/>
      <c r="F50" s="123"/>
      <c r="G50" s="123"/>
      <c r="H50" s="123"/>
      <c r="I50" s="123"/>
    </row>
    <row r="51" spans="1:57" ht="19.5" customHeight="1">
      <c r="A51" s="208" t="s">
        <v>76</v>
      </c>
      <c r="B51" s="208"/>
      <c r="C51" s="208"/>
      <c r="D51" s="208"/>
      <c r="E51" s="208"/>
      <c r="F51" s="208"/>
      <c r="G51" s="223"/>
      <c r="H51" s="208"/>
      <c r="I51" s="208"/>
      <c r="BA51" s="129"/>
      <c r="BB51" s="129"/>
      <c r="BC51" s="129"/>
      <c r="BD51" s="129"/>
      <c r="BE51" s="129"/>
    </row>
    <row r="52" spans="1:57" ht="13.5" thickBot="1"/>
    <row r="53" spans="1:57">
      <c r="A53" s="161" t="s">
        <v>77</v>
      </c>
      <c r="B53" s="162"/>
      <c r="C53" s="162"/>
      <c r="D53" s="224"/>
      <c r="E53" s="225" t="s">
        <v>78</v>
      </c>
      <c r="F53" s="226" t="s">
        <v>12</v>
      </c>
      <c r="G53" s="227" t="s">
        <v>79</v>
      </c>
      <c r="H53" s="228"/>
      <c r="I53" s="229" t="s">
        <v>78</v>
      </c>
    </row>
    <row r="54" spans="1:57">
      <c r="A54" s="153" t="s">
        <v>1751</v>
      </c>
      <c r="B54" s="144"/>
      <c r="C54" s="144"/>
      <c r="D54" s="230"/>
      <c r="E54" s="231"/>
      <c r="F54" s="232"/>
      <c r="G54" s="233">
        <v>0</v>
      </c>
      <c r="H54" s="234"/>
      <c r="I54" s="235">
        <f>E54+F54*G54/100</f>
        <v>0</v>
      </c>
      <c r="BA54" s="1">
        <v>0</v>
      </c>
    </row>
    <row r="55" spans="1:57">
      <c r="A55" s="153" t="s">
        <v>1752</v>
      </c>
      <c r="B55" s="144"/>
      <c r="C55" s="144"/>
      <c r="D55" s="230"/>
      <c r="E55" s="231"/>
      <c r="F55" s="232"/>
      <c r="G55" s="233">
        <v>0</v>
      </c>
      <c r="H55" s="234"/>
      <c r="I55" s="235">
        <f>E55+F55*G55/100</f>
        <v>0</v>
      </c>
      <c r="BA55" s="1">
        <v>0</v>
      </c>
    </row>
    <row r="56" spans="1:57">
      <c r="A56" s="153" t="s">
        <v>1753</v>
      </c>
      <c r="B56" s="144"/>
      <c r="C56" s="144"/>
      <c r="D56" s="230"/>
      <c r="E56" s="231"/>
      <c r="F56" s="232"/>
      <c r="G56" s="233">
        <v>0</v>
      </c>
      <c r="H56" s="234"/>
      <c r="I56" s="235">
        <f>E56+F56*G56/100</f>
        <v>0</v>
      </c>
      <c r="BA56" s="1">
        <v>0</v>
      </c>
    </row>
    <row r="57" spans="1:57">
      <c r="A57" s="153" t="s">
        <v>1754</v>
      </c>
      <c r="B57" s="144"/>
      <c r="C57" s="144"/>
      <c r="D57" s="230"/>
      <c r="E57" s="231"/>
      <c r="F57" s="232"/>
      <c r="G57" s="233">
        <v>0</v>
      </c>
      <c r="H57" s="234"/>
      <c r="I57" s="235">
        <f>E57+F57*G57/100</f>
        <v>0</v>
      </c>
      <c r="BA57" s="1">
        <v>0</v>
      </c>
    </row>
    <row r="58" spans="1:57">
      <c r="A58" s="153" t="s">
        <v>1755</v>
      </c>
      <c r="B58" s="144"/>
      <c r="C58" s="144"/>
      <c r="D58" s="230"/>
      <c r="E58" s="231"/>
      <c r="F58" s="232"/>
      <c r="G58" s="233">
        <v>0</v>
      </c>
      <c r="H58" s="234"/>
      <c r="I58" s="235">
        <f>E58+F58*G58/100</f>
        <v>0</v>
      </c>
      <c r="BA58" s="1">
        <v>1</v>
      </c>
    </row>
    <row r="59" spans="1:57">
      <c r="A59" s="153" t="s">
        <v>1756</v>
      </c>
      <c r="B59" s="144"/>
      <c r="C59" s="144"/>
      <c r="D59" s="230"/>
      <c r="E59" s="231"/>
      <c r="F59" s="232"/>
      <c r="G59" s="233">
        <v>0</v>
      </c>
      <c r="H59" s="234"/>
      <c r="I59" s="235">
        <f>E59+F59*G59/100</f>
        <v>0</v>
      </c>
      <c r="BA59" s="1">
        <v>1</v>
      </c>
    </row>
    <row r="60" spans="1:57">
      <c r="A60" s="153" t="s">
        <v>1757</v>
      </c>
      <c r="B60" s="144"/>
      <c r="C60" s="144"/>
      <c r="D60" s="230"/>
      <c r="E60" s="231"/>
      <c r="F60" s="232"/>
      <c r="G60" s="233">
        <v>0</v>
      </c>
      <c r="H60" s="234"/>
      <c r="I60" s="235">
        <f>E60+F60*G60/100</f>
        <v>0</v>
      </c>
      <c r="BA60" s="1">
        <v>2</v>
      </c>
    </row>
    <row r="61" spans="1:57">
      <c r="A61" s="153" t="s">
        <v>1758</v>
      </c>
      <c r="B61" s="144"/>
      <c r="C61" s="144"/>
      <c r="D61" s="230"/>
      <c r="E61" s="231"/>
      <c r="F61" s="232"/>
      <c r="G61" s="233">
        <v>0</v>
      </c>
      <c r="H61" s="234"/>
      <c r="I61" s="235">
        <f>E61+F61*G61/100</f>
        <v>0</v>
      </c>
      <c r="BA61" s="1">
        <v>2</v>
      </c>
    </row>
    <row r="62" spans="1:57" ht="13.5" thickBot="1">
      <c r="A62" s="236"/>
      <c r="B62" s="237" t="s">
        <v>80</v>
      </c>
      <c r="C62" s="238"/>
      <c r="D62" s="239"/>
      <c r="E62" s="240"/>
      <c r="F62" s="241"/>
      <c r="G62" s="241"/>
      <c r="H62" s="242">
        <f>SUM(I54:I61)</f>
        <v>0</v>
      </c>
      <c r="I62" s="243"/>
    </row>
    <row r="64" spans="1:57">
      <c r="B64" s="14"/>
      <c r="F64" s="244"/>
      <c r="G64" s="245"/>
      <c r="H64" s="245"/>
      <c r="I64" s="54"/>
    </row>
    <row r="65" spans="6:9">
      <c r="F65" s="244"/>
      <c r="G65" s="245"/>
      <c r="H65" s="245"/>
      <c r="I65" s="54"/>
    </row>
    <row r="66" spans="6:9">
      <c r="F66" s="244"/>
      <c r="G66" s="245"/>
      <c r="H66" s="245"/>
      <c r="I66" s="54"/>
    </row>
    <row r="67" spans="6:9">
      <c r="F67" s="244"/>
      <c r="G67" s="245"/>
      <c r="H67" s="245"/>
      <c r="I67" s="54"/>
    </row>
    <row r="68" spans="6:9">
      <c r="F68" s="244"/>
      <c r="G68" s="245"/>
      <c r="H68" s="245"/>
      <c r="I68" s="54"/>
    </row>
    <row r="69" spans="6:9">
      <c r="F69" s="244"/>
      <c r="G69" s="245"/>
      <c r="H69" s="245"/>
      <c r="I69" s="54"/>
    </row>
    <row r="70" spans="6:9">
      <c r="F70" s="244"/>
      <c r="G70" s="245"/>
      <c r="H70" s="245"/>
      <c r="I70" s="54"/>
    </row>
    <row r="71" spans="6:9">
      <c r="F71" s="244"/>
      <c r="G71" s="245"/>
      <c r="H71" s="245"/>
      <c r="I71" s="54"/>
    </row>
    <row r="72" spans="6:9">
      <c r="F72" s="244"/>
      <c r="G72" s="245"/>
      <c r="H72" s="245"/>
      <c r="I72" s="54"/>
    </row>
    <row r="73" spans="6:9">
      <c r="F73" s="244"/>
      <c r="G73" s="245"/>
      <c r="H73" s="245"/>
      <c r="I73" s="54"/>
    </row>
    <row r="74" spans="6:9">
      <c r="F74" s="244"/>
      <c r="G74" s="245"/>
      <c r="H74" s="245"/>
      <c r="I74" s="54"/>
    </row>
    <row r="75" spans="6:9">
      <c r="F75" s="244"/>
      <c r="G75" s="245"/>
      <c r="H75" s="245"/>
      <c r="I75" s="54"/>
    </row>
    <row r="76" spans="6:9">
      <c r="F76" s="244"/>
      <c r="G76" s="245"/>
      <c r="H76" s="245"/>
      <c r="I76" s="54"/>
    </row>
    <row r="77" spans="6:9">
      <c r="F77" s="244"/>
      <c r="G77" s="245"/>
      <c r="H77" s="245"/>
      <c r="I77" s="54"/>
    </row>
    <row r="78" spans="6:9">
      <c r="F78" s="244"/>
      <c r="G78" s="245"/>
      <c r="H78" s="245"/>
      <c r="I78" s="54"/>
    </row>
    <row r="79" spans="6:9">
      <c r="F79" s="244"/>
      <c r="G79" s="245"/>
      <c r="H79" s="245"/>
      <c r="I79" s="54"/>
    </row>
    <row r="80" spans="6:9">
      <c r="F80" s="244"/>
      <c r="G80" s="245"/>
      <c r="H80" s="245"/>
      <c r="I80" s="54"/>
    </row>
    <row r="81" spans="6:9">
      <c r="F81" s="244"/>
      <c r="G81" s="245"/>
      <c r="H81" s="245"/>
      <c r="I81" s="54"/>
    </row>
    <row r="82" spans="6:9">
      <c r="F82" s="244"/>
      <c r="G82" s="245"/>
      <c r="H82" s="245"/>
      <c r="I82" s="54"/>
    </row>
    <row r="83" spans="6:9">
      <c r="F83" s="244"/>
      <c r="G83" s="245"/>
      <c r="H83" s="245"/>
      <c r="I83" s="54"/>
    </row>
    <row r="84" spans="6:9">
      <c r="F84" s="244"/>
      <c r="G84" s="245"/>
      <c r="H84" s="245"/>
      <c r="I84" s="54"/>
    </row>
    <row r="85" spans="6:9">
      <c r="F85" s="244"/>
      <c r="G85" s="245"/>
      <c r="H85" s="245"/>
      <c r="I85" s="54"/>
    </row>
    <row r="86" spans="6:9">
      <c r="F86" s="244"/>
      <c r="G86" s="245"/>
      <c r="H86" s="245"/>
      <c r="I86" s="54"/>
    </row>
    <row r="87" spans="6:9">
      <c r="F87" s="244"/>
      <c r="G87" s="245"/>
      <c r="H87" s="245"/>
      <c r="I87" s="54"/>
    </row>
    <row r="88" spans="6:9">
      <c r="F88" s="244"/>
      <c r="G88" s="245"/>
      <c r="H88" s="245"/>
      <c r="I88" s="54"/>
    </row>
    <row r="89" spans="6:9">
      <c r="F89" s="244"/>
      <c r="G89" s="245"/>
      <c r="H89" s="245"/>
      <c r="I89" s="54"/>
    </row>
    <row r="90" spans="6:9">
      <c r="F90" s="244"/>
      <c r="G90" s="245"/>
      <c r="H90" s="245"/>
      <c r="I90" s="54"/>
    </row>
    <row r="91" spans="6:9">
      <c r="F91" s="244"/>
      <c r="G91" s="245"/>
      <c r="H91" s="245"/>
      <c r="I91" s="54"/>
    </row>
    <row r="92" spans="6:9">
      <c r="F92" s="244"/>
      <c r="G92" s="245"/>
      <c r="H92" s="245"/>
      <c r="I92" s="54"/>
    </row>
    <row r="93" spans="6:9">
      <c r="F93" s="244"/>
      <c r="G93" s="245"/>
      <c r="H93" s="245"/>
      <c r="I93" s="54"/>
    </row>
    <row r="94" spans="6:9">
      <c r="F94" s="244"/>
      <c r="G94" s="245"/>
      <c r="H94" s="245"/>
      <c r="I94" s="54"/>
    </row>
    <row r="95" spans="6:9">
      <c r="F95" s="244"/>
      <c r="G95" s="245"/>
      <c r="H95" s="245"/>
      <c r="I95" s="54"/>
    </row>
    <row r="96" spans="6:9">
      <c r="F96" s="244"/>
      <c r="G96" s="245"/>
      <c r="H96" s="245"/>
      <c r="I96" s="54"/>
    </row>
    <row r="97" spans="6:9">
      <c r="F97" s="244"/>
      <c r="G97" s="245"/>
      <c r="H97" s="245"/>
      <c r="I97" s="54"/>
    </row>
    <row r="98" spans="6:9">
      <c r="F98" s="244"/>
      <c r="G98" s="245"/>
      <c r="H98" s="245"/>
      <c r="I98" s="54"/>
    </row>
    <row r="99" spans="6:9">
      <c r="F99" s="244"/>
      <c r="G99" s="245"/>
      <c r="H99" s="245"/>
      <c r="I99" s="54"/>
    </row>
    <row r="100" spans="6:9">
      <c r="F100" s="244"/>
      <c r="G100" s="245"/>
      <c r="H100" s="245"/>
      <c r="I100" s="54"/>
    </row>
    <row r="101" spans="6:9">
      <c r="F101" s="244"/>
      <c r="G101" s="245"/>
      <c r="H101" s="245"/>
      <c r="I101" s="54"/>
    </row>
    <row r="102" spans="6:9">
      <c r="F102" s="244"/>
      <c r="G102" s="245"/>
      <c r="H102" s="245"/>
      <c r="I102" s="54"/>
    </row>
    <row r="103" spans="6:9">
      <c r="F103" s="244"/>
      <c r="G103" s="245"/>
      <c r="H103" s="245"/>
      <c r="I103" s="54"/>
    </row>
    <row r="104" spans="6:9">
      <c r="F104" s="244"/>
      <c r="G104" s="245"/>
      <c r="H104" s="245"/>
      <c r="I104" s="54"/>
    </row>
    <row r="105" spans="6:9">
      <c r="F105" s="244"/>
      <c r="G105" s="245"/>
      <c r="H105" s="245"/>
      <c r="I105" s="54"/>
    </row>
    <row r="106" spans="6:9">
      <c r="F106" s="244"/>
      <c r="G106" s="245"/>
      <c r="H106" s="245"/>
      <c r="I106" s="54"/>
    </row>
    <row r="107" spans="6:9">
      <c r="F107" s="244"/>
      <c r="G107" s="245"/>
      <c r="H107" s="245"/>
      <c r="I107" s="54"/>
    </row>
    <row r="108" spans="6:9">
      <c r="F108" s="244"/>
      <c r="G108" s="245"/>
      <c r="H108" s="245"/>
      <c r="I108" s="54"/>
    </row>
    <row r="109" spans="6:9">
      <c r="F109" s="244"/>
      <c r="G109" s="245"/>
      <c r="H109" s="245"/>
      <c r="I109" s="54"/>
    </row>
    <row r="110" spans="6:9">
      <c r="F110" s="244"/>
      <c r="G110" s="245"/>
      <c r="H110" s="245"/>
      <c r="I110" s="54"/>
    </row>
    <row r="111" spans="6:9">
      <c r="F111" s="244"/>
      <c r="G111" s="245"/>
      <c r="H111" s="245"/>
      <c r="I111" s="54"/>
    </row>
    <row r="112" spans="6:9">
      <c r="F112" s="244"/>
      <c r="G112" s="245"/>
      <c r="H112" s="245"/>
      <c r="I112" s="54"/>
    </row>
    <row r="113" spans="6:9">
      <c r="F113" s="244"/>
      <c r="G113" s="245"/>
      <c r="H113" s="245"/>
      <c r="I113" s="54"/>
    </row>
  </sheetData>
  <mergeCells count="4">
    <mergeCell ref="A1:B1"/>
    <mergeCell ref="A2:B2"/>
    <mergeCell ref="G2:I2"/>
    <mergeCell ref="H62:I6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63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47" customWidth="1"/>
    <col min="2" max="2" width="11.5703125" style="247" customWidth="1"/>
    <col min="3" max="3" width="40.42578125" style="247" customWidth="1"/>
    <col min="4" max="4" width="5.5703125" style="247" customWidth="1"/>
    <col min="5" max="5" width="8.5703125" style="261" customWidth="1"/>
    <col min="6" max="6" width="9.85546875" style="247" customWidth="1"/>
    <col min="7" max="7" width="13.85546875" style="247" customWidth="1"/>
    <col min="8" max="8" width="11.7109375" style="247" hidden="1" customWidth="1"/>
    <col min="9" max="9" width="11.5703125" style="247" hidden="1" customWidth="1"/>
    <col min="10" max="10" width="11" style="247" hidden="1" customWidth="1"/>
    <col min="11" max="11" width="10.42578125" style="247" hidden="1" customWidth="1"/>
    <col min="12" max="12" width="75.42578125" style="247" customWidth="1"/>
    <col min="13" max="13" width="45.28515625" style="247" customWidth="1"/>
    <col min="14" max="16384" width="9.140625" style="247"/>
  </cols>
  <sheetData>
    <row r="1" spans="1:80" ht="15.75">
      <c r="A1" s="246" t="s">
        <v>98</v>
      </c>
      <c r="B1" s="246"/>
      <c r="C1" s="246"/>
      <c r="D1" s="246"/>
      <c r="E1" s="246"/>
      <c r="F1" s="246"/>
      <c r="G1" s="246"/>
    </row>
    <row r="2" spans="1:80" ht="14.25" customHeight="1" thickBot="1">
      <c r="B2" s="248"/>
      <c r="C2" s="249"/>
      <c r="D2" s="249"/>
      <c r="E2" s="250"/>
      <c r="F2" s="249"/>
      <c r="G2" s="249"/>
    </row>
    <row r="3" spans="1:80" ht="13.5" thickTop="1">
      <c r="A3" s="191" t="s">
        <v>2</v>
      </c>
      <c r="B3" s="192"/>
      <c r="C3" s="193" t="s">
        <v>101</v>
      </c>
      <c r="D3" s="251"/>
      <c r="E3" s="252" t="s">
        <v>81</v>
      </c>
      <c r="F3" s="253" t="str">
        <f>'SO.01 SO.01.DPS Rek'!H1</f>
        <v>SO.01.DPS</v>
      </c>
      <c r="G3" s="254"/>
    </row>
    <row r="4" spans="1:80" ht="13.5" thickBot="1">
      <c r="A4" s="255" t="s">
        <v>72</v>
      </c>
      <c r="B4" s="200"/>
      <c r="C4" s="201" t="s">
        <v>104</v>
      </c>
      <c r="D4" s="256"/>
      <c r="E4" s="257" t="str">
        <f>'SO.01 SO.01.DPS Rek'!G2</f>
        <v>PŘÍSTAVBA TĚLOCVIČNY - ROZPOČET/VV</v>
      </c>
      <c r="F4" s="258"/>
      <c r="G4" s="259"/>
    </row>
    <row r="5" spans="1:80" ht="13.5" thickTop="1">
      <c r="A5" s="260"/>
      <c r="G5" s="262"/>
    </row>
    <row r="6" spans="1:80" ht="27" customHeight="1">
      <c r="A6" s="263" t="s">
        <v>82</v>
      </c>
      <c r="B6" s="264" t="s">
        <v>83</v>
      </c>
      <c r="C6" s="264" t="s">
        <v>84</v>
      </c>
      <c r="D6" s="264" t="s">
        <v>85</v>
      </c>
      <c r="E6" s="265" t="s">
        <v>86</v>
      </c>
      <c r="F6" s="264" t="s">
        <v>87</v>
      </c>
      <c r="G6" s="266" t="s">
        <v>88</v>
      </c>
      <c r="H6" s="267" t="s">
        <v>89</v>
      </c>
      <c r="I6" s="267" t="s">
        <v>90</v>
      </c>
      <c r="J6" s="267" t="s">
        <v>91</v>
      </c>
      <c r="K6" s="267" t="s">
        <v>92</v>
      </c>
    </row>
    <row r="7" spans="1:80">
      <c r="A7" s="268" t="s">
        <v>93</v>
      </c>
      <c r="B7" s="269" t="s">
        <v>94</v>
      </c>
      <c r="C7" s="270" t="s">
        <v>95</v>
      </c>
      <c r="D7" s="271"/>
      <c r="E7" s="272"/>
      <c r="F7" s="272"/>
      <c r="G7" s="273"/>
      <c r="H7" s="274"/>
      <c r="I7" s="275"/>
      <c r="J7" s="276"/>
      <c r="K7" s="277"/>
      <c r="O7" s="278">
        <v>1</v>
      </c>
    </row>
    <row r="8" spans="1:80">
      <c r="A8" s="279">
        <v>1</v>
      </c>
      <c r="B8" s="280" t="s">
        <v>110</v>
      </c>
      <c r="C8" s="281" t="s">
        <v>111</v>
      </c>
      <c r="D8" s="282" t="s">
        <v>112</v>
      </c>
      <c r="E8" s="283">
        <v>16</v>
      </c>
      <c r="F8" s="283">
        <v>0</v>
      </c>
      <c r="G8" s="284">
        <f>E8*F8</f>
        <v>0</v>
      </c>
      <c r="H8" s="285">
        <v>2.99E-3</v>
      </c>
      <c r="I8" s="286">
        <f>E8*H8</f>
        <v>4.7840000000000001E-2</v>
      </c>
      <c r="J8" s="285">
        <v>0</v>
      </c>
      <c r="K8" s="286">
        <f>E8*J8</f>
        <v>0</v>
      </c>
      <c r="O8" s="278">
        <v>2</v>
      </c>
      <c r="AA8" s="247">
        <v>1</v>
      </c>
      <c r="AB8" s="247">
        <v>1</v>
      </c>
      <c r="AC8" s="247">
        <v>1</v>
      </c>
      <c r="AZ8" s="247">
        <v>1</v>
      </c>
      <c r="BA8" s="247">
        <f>IF(AZ8=1,G8,0)</f>
        <v>0</v>
      </c>
      <c r="BB8" s="247">
        <f>IF(AZ8=2,G8,0)</f>
        <v>0</v>
      </c>
      <c r="BC8" s="247">
        <f>IF(AZ8=3,G8,0)</f>
        <v>0</v>
      </c>
      <c r="BD8" s="247">
        <f>IF(AZ8=4,G8,0)</f>
        <v>0</v>
      </c>
      <c r="BE8" s="247">
        <f>IF(AZ8=5,G8,0)</f>
        <v>0</v>
      </c>
      <c r="CA8" s="278">
        <v>1</v>
      </c>
      <c r="CB8" s="278">
        <v>1</v>
      </c>
    </row>
    <row r="9" spans="1:80">
      <c r="A9" s="279">
        <v>2</v>
      </c>
      <c r="B9" s="280" t="s">
        <v>113</v>
      </c>
      <c r="C9" s="281" t="s">
        <v>114</v>
      </c>
      <c r="D9" s="282" t="s">
        <v>112</v>
      </c>
      <c r="E9" s="283">
        <v>16</v>
      </c>
      <c r="F9" s="283">
        <v>0</v>
      </c>
      <c r="G9" s="284">
        <f>E9*F9</f>
        <v>0</v>
      </c>
      <c r="H9" s="285">
        <v>0</v>
      </c>
      <c r="I9" s="286">
        <f>E9*H9</f>
        <v>0</v>
      </c>
      <c r="J9" s="285">
        <v>0</v>
      </c>
      <c r="K9" s="286">
        <f>E9*J9</f>
        <v>0</v>
      </c>
      <c r="O9" s="278">
        <v>2</v>
      </c>
      <c r="AA9" s="247">
        <v>1</v>
      </c>
      <c r="AB9" s="247">
        <v>1</v>
      </c>
      <c r="AC9" s="247">
        <v>1</v>
      </c>
      <c r="AZ9" s="247">
        <v>1</v>
      </c>
      <c r="BA9" s="247">
        <f>IF(AZ9=1,G9,0)</f>
        <v>0</v>
      </c>
      <c r="BB9" s="247">
        <f>IF(AZ9=2,G9,0)</f>
        <v>0</v>
      </c>
      <c r="BC9" s="247">
        <f>IF(AZ9=3,G9,0)</f>
        <v>0</v>
      </c>
      <c r="BD9" s="247">
        <f>IF(AZ9=4,G9,0)</f>
        <v>0</v>
      </c>
      <c r="BE9" s="247">
        <f>IF(AZ9=5,G9,0)</f>
        <v>0</v>
      </c>
      <c r="CA9" s="278">
        <v>1</v>
      </c>
      <c r="CB9" s="278">
        <v>1</v>
      </c>
    </row>
    <row r="10" spans="1:80">
      <c r="A10" s="279">
        <v>3</v>
      </c>
      <c r="B10" s="280" t="s">
        <v>115</v>
      </c>
      <c r="C10" s="281" t="s">
        <v>116</v>
      </c>
      <c r="D10" s="282" t="s">
        <v>112</v>
      </c>
      <c r="E10" s="283">
        <v>16</v>
      </c>
      <c r="F10" s="283">
        <v>0</v>
      </c>
      <c r="G10" s="284">
        <f>E10*F10</f>
        <v>0</v>
      </c>
      <c r="H10" s="285">
        <v>1E-4</v>
      </c>
      <c r="I10" s="286">
        <f>E10*H10</f>
        <v>1.6000000000000001E-3</v>
      </c>
      <c r="J10" s="285">
        <v>0</v>
      </c>
      <c r="K10" s="286">
        <f>E10*J10</f>
        <v>0</v>
      </c>
      <c r="O10" s="278">
        <v>2</v>
      </c>
      <c r="AA10" s="247">
        <v>1</v>
      </c>
      <c r="AB10" s="247">
        <v>1</v>
      </c>
      <c r="AC10" s="247">
        <v>1</v>
      </c>
      <c r="AZ10" s="247">
        <v>1</v>
      </c>
      <c r="BA10" s="247">
        <f>IF(AZ10=1,G10,0)</f>
        <v>0</v>
      </c>
      <c r="BB10" s="247">
        <f>IF(AZ10=2,G10,0)</f>
        <v>0</v>
      </c>
      <c r="BC10" s="247">
        <f>IF(AZ10=3,G10,0)</f>
        <v>0</v>
      </c>
      <c r="BD10" s="247">
        <f>IF(AZ10=4,G10,0)</f>
        <v>0</v>
      </c>
      <c r="BE10" s="247">
        <f>IF(AZ10=5,G10,0)</f>
        <v>0</v>
      </c>
      <c r="CA10" s="278">
        <v>1</v>
      </c>
      <c r="CB10" s="278">
        <v>1</v>
      </c>
    </row>
    <row r="11" spans="1:80">
      <c r="A11" s="279">
        <v>4</v>
      </c>
      <c r="B11" s="280" t="s">
        <v>117</v>
      </c>
      <c r="C11" s="281" t="s">
        <v>118</v>
      </c>
      <c r="D11" s="282" t="s">
        <v>106</v>
      </c>
      <c r="E11" s="283">
        <v>595.98</v>
      </c>
      <c r="F11" s="283">
        <v>0</v>
      </c>
      <c r="G11" s="284">
        <f>E11*F11</f>
        <v>0</v>
      </c>
      <c r="H11" s="285">
        <v>0</v>
      </c>
      <c r="I11" s="286">
        <f>E11*H11</f>
        <v>0</v>
      </c>
      <c r="J11" s="285">
        <v>0</v>
      </c>
      <c r="K11" s="286">
        <f>E11*J11</f>
        <v>0</v>
      </c>
      <c r="O11" s="278">
        <v>2</v>
      </c>
      <c r="AA11" s="247">
        <v>1</v>
      </c>
      <c r="AB11" s="247">
        <v>1</v>
      </c>
      <c r="AC11" s="247">
        <v>1</v>
      </c>
      <c r="AZ11" s="247">
        <v>1</v>
      </c>
      <c r="BA11" s="247">
        <f>IF(AZ11=1,G11,0)</f>
        <v>0</v>
      </c>
      <c r="BB11" s="247">
        <f>IF(AZ11=2,G11,0)</f>
        <v>0</v>
      </c>
      <c r="BC11" s="247">
        <f>IF(AZ11=3,G11,0)</f>
        <v>0</v>
      </c>
      <c r="BD11" s="247">
        <f>IF(AZ11=4,G11,0)</f>
        <v>0</v>
      </c>
      <c r="BE11" s="247">
        <f>IF(AZ11=5,G11,0)</f>
        <v>0</v>
      </c>
      <c r="CA11" s="278">
        <v>1</v>
      </c>
      <c r="CB11" s="278">
        <v>1</v>
      </c>
    </row>
    <row r="12" spans="1:80">
      <c r="A12" s="287"/>
      <c r="B12" s="290"/>
      <c r="C12" s="319" t="s">
        <v>119</v>
      </c>
      <c r="D12" s="292"/>
      <c r="E12" s="318">
        <v>0</v>
      </c>
      <c r="F12" s="294"/>
      <c r="G12" s="295"/>
      <c r="H12" s="296"/>
      <c r="I12" s="288"/>
      <c r="J12" s="297"/>
      <c r="K12" s="288"/>
      <c r="M12" s="289" t="s">
        <v>119</v>
      </c>
      <c r="O12" s="278"/>
    </row>
    <row r="13" spans="1:80" ht="33.75">
      <c r="A13" s="287"/>
      <c r="B13" s="290"/>
      <c r="C13" s="319" t="s">
        <v>120</v>
      </c>
      <c r="D13" s="292"/>
      <c r="E13" s="318">
        <v>92.487499999999997</v>
      </c>
      <c r="F13" s="294"/>
      <c r="G13" s="295"/>
      <c r="H13" s="296"/>
      <c r="I13" s="288"/>
      <c r="J13" s="297"/>
      <c r="K13" s="288"/>
      <c r="M13" s="289" t="s">
        <v>120</v>
      </c>
      <c r="O13" s="278"/>
    </row>
    <row r="14" spans="1:80">
      <c r="A14" s="287"/>
      <c r="B14" s="290"/>
      <c r="C14" s="319" t="s">
        <v>121</v>
      </c>
      <c r="D14" s="292"/>
      <c r="E14" s="318">
        <v>16.399999999999999</v>
      </c>
      <c r="F14" s="294"/>
      <c r="G14" s="295"/>
      <c r="H14" s="296"/>
      <c r="I14" s="288"/>
      <c r="J14" s="297"/>
      <c r="K14" s="288"/>
      <c r="M14" s="289" t="s">
        <v>121</v>
      </c>
      <c r="O14" s="278"/>
    </row>
    <row r="15" spans="1:80">
      <c r="A15" s="287"/>
      <c r="B15" s="290"/>
      <c r="C15" s="319" t="s">
        <v>122</v>
      </c>
      <c r="D15" s="292"/>
      <c r="E15" s="318">
        <v>958.8</v>
      </c>
      <c r="F15" s="294"/>
      <c r="G15" s="295"/>
      <c r="H15" s="296"/>
      <c r="I15" s="288"/>
      <c r="J15" s="297"/>
      <c r="K15" s="288"/>
      <c r="M15" s="289" t="s">
        <v>122</v>
      </c>
      <c r="O15" s="278"/>
    </row>
    <row r="16" spans="1:80">
      <c r="A16" s="287"/>
      <c r="B16" s="290"/>
      <c r="C16" s="319" t="s">
        <v>123</v>
      </c>
      <c r="D16" s="292"/>
      <c r="E16" s="318">
        <v>0</v>
      </c>
      <c r="F16" s="294"/>
      <c r="G16" s="295"/>
      <c r="H16" s="296"/>
      <c r="I16" s="288"/>
      <c r="J16" s="297"/>
      <c r="K16" s="288"/>
      <c r="M16" s="289">
        <v>0</v>
      </c>
      <c r="O16" s="278"/>
    </row>
    <row r="17" spans="1:80">
      <c r="A17" s="287"/>
      <c r="B17" s="290"/>
      <c r="C17" s="319" t="s">
        <v>123</v>
      </c>
      <c r="D17" s="292"/>
      <c r="E17" s="318">
        <v>0</v>
      </c>
      <c r="F17" s="294"/>
      <c r="G17" s="295"/>
      <c r="H17" s="296"/>
      <c r="I17" s="288"/>
      <c r="J17" s="297"/>
      <c r="K17" s="288"/>
      <c r="M17" s="289">
        <v>0</v>
      </c>
      <c r="O17" s="278"/>
    </row>
    <row r="18" spans="1:80" ht="22.5">
      <c r="A18" s="287"/>
      <c r="B18" s="290"/>
      <c r="C18" s="319" t="s">
        <v>124</v>
      </c>
      <c r="D18" s="292"/>
      <c r="E18" s="318">
        <v>101.21129999999999</v>
      </c>
      <c r="F18" s="294"/>
      <c r="G18" s="295"/>
      <c r="H18" s="296"/>
      <c r="I18" s="288"/>
      <c r="J18" s="297"/>
      <c r="K18" s="288"/>
      <c r="M18" s="289" t="s">
        <v>124</v>
      </c>
      <c r="O18" s="278"/>
    </row>
    <row r="19" spans="1:80">
      <c r="A19" s="287"/>
      <c r="B19" s="290"/>
      <c r="C19" s="319" t="s">
        <v>125</v>
      </c>
      <c r="D19" s="292"/>
      <c r="E19" s="318">
        <v>17.0625</v>
      </c>
      <c r="F19" s="294"/>
      <c r="G19" s="295"/>
      <c r="H19" s="296"/>
      <c r="I19" s="288"/>
      <c r="J19" s="297"/>
      <c r="K19" s="288"/>
      <c r="M19" s="289" t="s">
        <v>125</v>
      </c>
      <c r="O19" s="278"/>
    </row>
    <row r="20" spans="1:80">
      <c r="A20" s="287"/>
      <c r="B20" s="290"/>
      <c r="C20" s="319" t="s">
        <v>123</v>
      </c>
      <c r="D20" s="292"/>
      <c r="E20" s="318">
        <v>0</v>
      </c>
      <c r="F20" s="294"/>
      <c r="G20" s="295"/>
      <c r="H20" s="296"/>
      <c r="I20" s="288"/>
      <c r="J20" s="297"/>
      <c r="K20" s="288"/>
      <c r="M20" s="289">
        <v>0</v>
      </c>
      <c r="O20" s="278"/>
    </row>
    <row r="21" spans="1:80">
      <c r="A21" s="287"/>
      <c r="B21" s="290"/>
      <c r="C21" s="319" t="s">
        <v>126</v>
      </c>
      <c r="D21" s="292"/>
      <c r="E21" s="318">
        <v>6.0025000000000004</v>
      </c>
      <c r="F21" s="294"/>
      <c r="G21" s="295"/>
      <c r="H21" s="296"/>
      <c r="I21" s="288"/>
      <c r="J21" s="297"/>
      <c r="K21" s="288"/>
      <c r="M21" s="289" t="s">
        <v>126</v>
      </c>
      <c r="O21" s="278"/>
    </row>
    <row r="22" spans="1:80">
      <c r="A22" s="287"/>
      <c r="B22" s="290"/>
      <c r="C22" s="319" t="s">
        <v>127</v>
      </c>
      <c r="D22" s="292"/>
      <c r="E22" s="318">
        <v>1191.9638</v>
      </c>
      <c r="F22" s="294"/>
      <c r="G22" s="295"/>
      <c r="H22" s="296"/>
      <c r="I22" s="288"/>
      <c r="J22" s="297"/>
      <c r="K22" s="288"/>
      <c r="M22" s="289" t="s">
        <v>127</v>
      </c>
      <c r="O22" s="278"/>
    </row>
    <row r="23" spans="1:80">
      <c r="A23" s="287"/>
      <c r="B23" s="290"/>
      <c r="C23" s="291" t="s">
        <v>128</v>
      </c>
      <c r="D23" s="292"/>
      <c r="E23" s="293">
        <v>595.98</v>
      </c>
      <c r="F23" s="294"/>
      <c r="G23" s="295"/>
      <c r="H23" s="296"/>
      <c r="I23" s="288"/>
      <c r="J23" s="297"/>
      <c r="K23" s="288"/>
      <c r="M23" s="289" t="s">
        <v>128</v>
      </c>
      <c r="O23" s="278"/>
    </row>
    <row r="24" spans="1:80">
      <c r="A24" s="279">
        <v>5</v>
      </c>
      <c r="B24" s="280" t="s">
        <v>129</v>
      </c>
      <c r="C24" s="281" t="s">
        <v>130</v>
      </c>
      <c r="D24" s="282" t="s">
        <v>106</v>
      </c>
      <c r="E24" s="283">
        <v>595.98</v>
      </c>
      <c r="F24" s="283">
        <v>0</v>
      </c>
      <c r="G24" s="284">
        <f>E24*F24</f>
        <v>0</v>
      </c>
      <c r="H24" s="285">
        <v>0</v>
      </c>
      <c r="I24" s="286">
        <f>E24*H24</f>
        <v>0</v>
      </c>
      <c r="J24" s="285">
        <v>0</v>
      </c>
      <c r="K24" s="286">
        <f>E24*J24</f>
        <v>0</v>
      </c>
      <c r="O24" s="278">
        <v>2</v>
      </c>
      <c r="AA24" s="247">
        <v>1</v>
      </c>
      <c r="AB24" s="247">
        <v>1</v>
      </c>
      <c r="AC24" s="247">
        <v>1</v>
      </c>
      <c r="AZ24" s="247">
        <v>1</v>
      </c>
      <c r="BA24" s="247">
        <f>IF(AZ24=1,G24,0)</f>
        <v>0</v>
      </c>
      <c r="BB24" s="247">
        <f>IF(AZ24=2,G24,0)</f>
        <v>0</v>
      </c>
      <c r="BC24" s="247">
        <f>IF(AZ24=3,G24,0)</f>
        <v>0</v>
      </c>
      <c r="BD24" s="247">
        <f>IF(AZ24=4,G24,0)</f>
        <v>0</v>
      </c>
      <c r="BE24" s="247">
        <f>IF(AZ24=5,G24,0)</f>
        <v>0</v>
      </c>
      <c r="CA24" s="278">
        <v>1</v>
      </c>
      <c r="CB24" s="278">
        <v>1</v>
      </c>
    </row>
    <row r="25" spans="1:80">
      <c r="A25" s="287"/>
      <c r="B25" s="290"/>
      <c r="C25" s="319" t="s">
        <v>119</v>
      </c>
      <c r="D25" s="292"/>
      <c r="E25" s="318">
        <v>0</v>
      </c>
      <c r="F25" s="294"/>
      <c r="G25" s="295"/>
      <c r="H25" s="296"/>
      <c r="I25" s="288"/>
      <c r="J25" s="297"/>
      <c r="K25" s="288"/>
      <c r="M25" s="289" t="s">
        <v>119</v>
      </c>
      <c r="O25" s="278"/>
    </row>
    <row r="26" spans="1:80" ht="33.75">
      <c r="A26" s="287"/>
      <c r="B26" s="290"/>
      <c r="C26" s="319" t="s">
        <v>120</v>
      </c>
      <c r="D26" s="292"/>
      <c r="E26" s="318">
        <v>92.487499999999997</v>
      </c>
      <c r="F26" s="294"/>
      <c r="G26" s="295"/>
      <c r="H26" s="296"/>
      <c r="I26" s="288"/>
      <c r="J26" s="297"/>
      <c r="K26" s="288"/>
      <c r="M26" s="289" t="s">
        <v>120</v>
      </c>
      <c r="O26" s="278"/>
    </row>
    <row r="27" spans="1:80">
      <c r="A27" s="287"/>
      <c r="B27" s="290"/>
      <c r="C27" s="319" t="s">
        <v>121</v>
      </c>
      <c r="D27" s="292"/>
      <c r="E27" s="318">
        <v>16.399999999999999</v>
      </c>
      <c r="F27" s="294"/>
      <c r="G27" s="295"/>
      <c r="H27" s="296"/>
      <c r="I27" s="288"/>
      <c r="J27" s="297"/>
      <c r="K27" s="288"/>
      <c r="M27" s="289" t="s">
        <v>121</v>
      </c>
      <c r="O27" s="278"/>
    </row>
    <row r="28" spans="1:80">
      <c r="A28" s="287"/>
      <c r="B28" s="290"/>
      <c r="C28" s="319" t="s">
        <v>122</v>
      </c>
      <c r="D28" s="292"/>
      <c r="E28" s="318">
        <v>958.8</v>
      </c>
      <c r="F28" s="294"/>
      <c r="G28" s="295"/>
      <c r="H28" s="296"/>
      <c r="I28" s="288"/>
      <c r="J28" s="297"/>
      <c r="K28" s="288"/>
      <c r="M28" s="289" t="s">
        <v>122</v>
      </c>
      <c r="O28" s="278"/>
    </row>
    <row r="29" spans="1:80">
      <c r="A29" s="287"/>
      <c r="B29" s="290"/>
      <c r="C29" s="319" t="s">
        <v>123</v>
      </c>
      <c r="D29" s="292"/>
      <c r="E29" s="318">
        <v>0</v>
      </c>
      <c r="F29" s="294"/>
      <c r="G29" s="295"/>
      <c r="H29" s="296"/>
      <c r="I29" s="288"/>
      <c r="J29" s="297"/>
      <c r="K29" s="288"/>
      <c r="M29" s="289">
        <v>0</v>
      </c>
      <c r="O29" s="278"/>
    </row>
    <row r="30" spans="1:80">
      <c r="A30" s="287"/>
      <c r="B30" s="290"/>
      <c r="C30" s="319" t="s">
        <v>123</v>
      </c>
      <c r="D30" s="292"/>
      <c r="E30" s="318">
        <v>0</v>
      </c>
      <c r="F30" s="294"/>
      <c r="G30" s="295"/>
      <c r="H30" s="296"/>
      <c r="I30" s="288"/>
      <c r="J30" s="297"/>
      <c r="K30" s="288"/>
      <c r="M30" s="289">
        <v>0</v>
      </c>
      <c r="O30" s="278"/>
    </row>
    <row r="31" spans="1:80" ht="22.5">
      <c r="A31" s="287"/>
      <c r="B31" s="290"/>
      <c r="C31" s="319" t="s">
        <v>124</v>
      </c>
      <c r="D31" s="292"/>
      <c r="E31" s="318">
        <v>101.21129999999999</v>
      </c>
      <c r="F31" s="294"/>
      <c r="G31" s="295"/>
      <c r="H31" s="296"/>
      <c r="I31" s="288"/>
      <c r="J31" s="297"/>
      <c r="K31" s="288"/>
      <c r="M31" s="289" t="s">
        <v>124</v>
      </c>
      <c r="O31" s="278"/>
    </row>
    <row r="32" spans="1:80">
      <c r="A32" s="287"/>
      <c r="B32" s="290"/>
      <c r="C32" s="319" t="s">
        <v>125</v>
      </c>
      <c r="D32" s="292"/>
      <c r="E32" s="318">
        <v>17.0625</v>
      </c>
      <c r="F32" s="294"/>
      <c r="G32" s="295"/>
      <c r="H32" s="296"/>
      <c r="I32" s="288"/>
      <c r="J32" s="297"/>
      <c r="K32" s="288"/>
      <c r="M32" s="289" t="s">
        <v>125</v>
      </c>
      <c r="O32" s="278"/>
    </row>
    <row r="33" spans="1:80">
      <c r="A33" s="287"/>
      <c r="B33" s="290"/>
      <c r="C33" s="319" t="s">
        <v>123</v>
      </c>
      <c r="D33" s="292"/>
      <c r="E33" s="318">
        <v>0</v>
      </c>
      <c r="F33" s="294"/>
      <c r="G33" s="295"/>
      <c r="H33" s="296"/>
      <c r="I33" s="288"/>
      <c r="J33" s="297"/>
      <c r="K33" s="288"/>
      <c r="M33" s="289">
        <v>0</v>
      </c>
      <c r="O33" s="278"/>
    </row>
    <row r="34" spans="1:80">
      <c r="A34" s="287"/>
      <c r="B34" s="290"/>
      <c r="C34" s="319" t="s">
        <v>126</v>
      </c>
      <c r="D34" s="292"/>
      <c r="E34" s="318">
        <v>6.0025000000000004</v>
      </c>
      <c r="F34" s="294"/>
      <c r="G34" s="295"/>
      <c r="H34" s="296"/>
      <c r="I34" s="288"/>
      <c r="J34" s="297"/>
      <c r="K34" s="288"/>
      <c r="M34" s="289" t="s">
        <v>126</v>
      </c>
      <c r="O34" s="278"/>
    </row>
    <row r="35" spans="1:80">
      <c r="A35" s="287"/>
      <c r="B35" s="290"/>
      <c r="C35" s="319" t="s">
        <v>127</v>
      </c>
      <c r="D35" s="292"/>
      <c r="E35" s="318">
        <v>1191.9638</v>
      </c>
      <c r="F35" s="294"/>
      <c r="G35" s="295"/>
      <c r="H35" s="296"/>
      <c r="I35" s="288"/>
      <c r="J35" s="297"/>
      <c r="K35" s="288"/>
      <c r="M35" s="289" t="s">
        <v>127</v>
      </c>
      <c r="O35" s="278"/>
    </row>
    <row r="36" spans="1:80">
      <c r="A36" s="287"/>
      <c r="B36" s="290"/>
      <c r="C36" s="291" t="s">
        <v>128</v>
      </c>
      <c r="D36" s="292"/>
      <c r="E36" s="293">
        <v>595.98</v>
      </c>
      <c r="F36" s="294"/>
      <c r="G36" s="295"/>
      <c r="H36" s="296"/>
      <c r="I36" s="288"/>
      <c r="J36" s="297"/>
      <c r="K36" s="288"/>
      <c r="M36" s="289" t="s">
        <v>128</v>
      </c>
      <c r="O36" s="278"/>
    </row>
    <row r="37" spans="1:80">
      <c r="A37" s="279">
        <v>6</v>
      </c>
      <c r="B37" s="280" t="s">
        <v>131</v>
      </c>
      <c r="C37" s="281" t="s">
        <v>132</v>
      </c>
      <c r="D37" s="282" t="s">
        <v>106</v>
      </c>
      <c r="E37" s="283">
        <v>297.99</v>
      </c>
      <c r="F37" s="283">
        <v>0</v>
      </c>
      <c r="G37" s="284">
        <f>E37*F37</f>
        <v>0</v>
      </c>
      <c r="H37" s="285">
        <v>0</v>
      </c>
      <c r="I37" s="286">
        <f>E37*H37</f>
        <v>0</v>
      </c>
      <c r="J37" s="285">
        <v>0</v>
      </c>
      <c r="K37" s="286">
        <f>E37*J37</f>
        <v>0</v>
      </c>
      <c r="O37" s="278">
        <v>2</v>
      </c>
      <c r="AA37" s="247">
        <v>1</v>
      </c>
      <c r="AB37" s="247">
        <v>1</v>
      </c>
      <c r="AC37" s="247">
        <v>1</v>
      </c>
      <c r="AZ37" s="247">
        <v>1</v>
      </c>
      <c r="BA37" s="247">
        <f>IF(AZ37=1,G37,0)</f>
        <v>0</v>
      </c>
      <c r="BB37" s="247">
        <f>IF(AZ37=2,G37,0)</f>
        <v>0</v>
      </c>
      <c r="BC37" s="247">
        <f>IF(AZ37=3,G37,0)</f>
        <v>0</v>
      </c>
      <c r="BD37" s="247">
        <f>IF(AZ37=4,G37,0)</f>
        <v>0</v>
      </c>
      <c r="BE37" s="247">
        <f>IF(AZ37=5,G37,0)</f>
        <v>0</v>
      </c>
      <c r="CA37" s="278">
        <v>1</v>
      </c>
      <c r="CB37" s="278">
        <v>1</v>
      </c>
    </row>
    <row r="38" spans="1:80">
      <c r="A38" s="287"/>
      <c r="B38" s="290"/>
      <c r="C38" s="291" t="s">
        <v>133</v>
      </c>
      <c r="D38" s="292"/>
      <c r="E38" s="293">
        <v>297.99</v>
      </c>
      <c r="F38" s="294"/>
      <c r="G38" s="295"/>
      <c r="H38" s="296"/>
      <c r="I38" s="288"/>
      <c r="J38" s="297"/>
      <c r="K38" s="288"/>
      <c r="M38" s="289" t="s">
        <v>133</v>
      </c>
      <c r="O38" s="278"/>
    </row>
    <row r="39" spans="1:80">
      <c r="A39" s="279">
        <v>7</v>
      </c>
      <c r="B39" s="280" t="s">
        <v>134</v>
      </c>
      <c r="C39" s="281" t="s">
        <v>135</v>
      </c>
      <c r="D39" s="282" t="s">
        <v>106</v>
      </c>
      <c r="E39" s="283">
        <v>1213.614</v>
      </c>
      <c r="F39" s="283">
        <v>0</v>
      </c>
      <c r="G39" s="284">
        <f>E39*F39</f>
        <v>0</v>
      </c>
      <c r="H39" s="285">
        <v>8.1700000000000002E-3</v>
      </c>
      <c r="I39" s="286">
        <f>E39*H39</f>
        <v>9.91522638</v>
      </c>
      <c r="J39" s="285">
        <v>0</v>
      </c>
      <c r="K39" s="286">
        <f>E39*J39</f>
        <v>0</v>
      </c>
      <c r="O39" s="278">
        <v>2</v>
      </c>
      <c r="AA39" s="247">
        <v>1</v>
      </c>
      <c r="AB39" s="247">
        <v>1</v>
      </c>
      <c r="AC39" s="247">
        <v>1</v>
      </c>
      <c r="AZ39" s="247">
        <v>1</v>
      </c>
      <c r="BA39" s="247">
        <f>IF(AZ39=1,G39,0)</f>
        <v>0</v>
      </c>
      <c r="BB39" s="247">
        <f>IF(AZ39=2,G39,0)</f>
        <v>0</v>
      </c>
      <c r="BC39" s="247">
        <f>IF(AZ39=3,G39,0)</f>
        <v>0</v>
      </c>
      <c r="BD39" s="247">
        <f>IF(AZ39=4,G39,0)</f>
        <v>0</v>
      </c>
      <c r="BE39" s="247">
        <f>IF(AZ39=5,G39,0)</f>
        <v>0</v>
      </c>
      <c r="CA39" s="278">
        <v>1</v>
      </c>
      <c r="CB39" s="278">
        <v>1</v>
      </c>
    </row>
    <row r="40" spans="1:80">
      <c r="A40" s="287"/>
      <c r="B40" s="290"/>
      <c r="C40" s="291" t="s">
        <v>136</v>
      </c>
      <c r="D40" s="292"/>
      <c r="E40" s="293">
        <v>0</v>
      </c>
      <c r="F40" s="294"/>
      <c r="G40" s="295"/>
      <c r="H40" s="296"/>
      <c r="I40" s="288"/>
      <c r="J40" s="297"/>
      <c r="K40" s="288"/>
      <c r="M40" s="289" t="s">
        <v>136</v>
      </c>
      <c r="O40" s="278"/>
    </row>
    <row r="41" spans="1:80">
      <c r="A41" s="287"/>
      <c r="B41" s="290"/>
      <c r="C41" s="319" t="s">
        <v>119</v>
      </c>
      <c r="D41" s="292"/>
      <c r="E41" s="318">
        <v>0</v>
      </c>
      <c r="F41" s="294"/>
      <c r="G41" s="295"/>
      <c r="H41" s="296"/>
      <c r="I41" s="288"/>
      <c r="J41" s="297"/>
      <c r="K41" s="288"/>
      <c r="M41" s="289" t="s">
        <v>119</v>
      </c>
      <c r="O41" s="278"/>
    </row>
    <row r="42" spans="1:80" ht="33.75">
      <c r="A42" s="287"/>
      <c r="B42" s="290"/>
      <c r="C42" s="319" t="s">
        <v>137</v>
      </c>
      <c r="D42" s="292"/>
      <c r="E42" s="318">
        <v>379.2525</v>
      </c>
      <c r="F42" s="294"/>
      <c r="G42" s="295"/>
      <c r="H42" s="296"/>
      <c r="I42" s="288"/>
      <c r="J42" s="297"/>
      <c r="K42" s="288"/>
      <c r="M42" s="289" t="s">
        <v>137</v>
      </c>
      <c r="O42" s="278"/>
    </row>
    <row r="43" spans="1:80">
      <c r="A43" s="287"/>
      <c r="B43" s="290"/>
      <c r="C43" s="319" t="s">
        <v>138</v>
      </c>
      <c r="D43" s="292"/>
      <c r="E43" s="318">
        <v>646.1662</v>
      </c>
      <c r="F43" s="294"/>
      <c r="G43" s="295"/>
      <c r="H43" s="296"/>
      <c r="I43" s="288"/>
      <c r="J43" s="297"/>
      <c r="K43" s="288"/>
      <c r="M43" s="289" t="s">
        <v>138</v>
      </c>
      <c r="O43" s="278"/>
    </row>
    <row r="44" spans="1:80" ht="22.5">
      <c r="A44" s="287"/>
      <c r="B44" s="290"/>
      <c r="C44" s="319" t="s">
        <v>139</v>
      </c>
      <c r="D44" s="292"/>
      <c r="E44" s="318">
        <v>217.8125</v>
      </c>
      <c r="F44" s="294"/>
      <c r="G44" s="295"/>
      <c r="H44" s="296"/>
      <c r="I44" s="288"/>
      <c r="J44" s="297"/>
      <c r="K44" s="288"/>
      <c r="M44" s="289" t="s">
        <v>139</v>
      </c>
      <c r="O44" s="278"/>
    </row>
    <row r="45" spans="1:80" ht="33.75">
      <c r="A45" s="287"/>
      <c r="B45" s="290"/>
      <c r="C45" s="319" t="s">
        <v>140</v>
      </c>
      <c r="D45" s="292"/>
      <c r="E45" s="318">
        <v>65.8125</v>
      </c>
      <c r="F45" s="294"/>
      <c r="G45" s="295"/>
      <c r="H45" s="296"/>
      <c r="I45" s="288"/>
      <c r="J45" s="297"/>
      <c r="K45" s="288"/>
      <c r="M45" s="289" t="s">
        <v>140</v>
      </c>
      <c r="O45" s="278"/>
    </row>
    <row r="46" spans="1:80">
      <c r="A46" s="287"/>
      <c r="B46" s="290"/>
      <c r="C46" s="319" t="s">
        <v>141</v>
      </c>
      <c r="D46" s="292"/>
      <c r="E46" s="318">
        <v>14.887499999999999</v>
      </c>
      <c r="F46" s="294"/>
      <c r="G46" s="295"/>
      <c r="H46" s="296"/>
      <c r="I46" s="288"/>
      <c r="J46" s="297"/>
      <c r="K46" s="288"/>
      <c r="M46" s="289" t="s">
        <v>141</v>
      </c>
      <c r="O46" s="278"/>
    </row>
    <row r="47" spans="1:80">
      <c r="A47" s="287"/>
      <c r="B47" s="290"/>
      <c r="C47" s="319" t="s">
        <v>142</v>
      </c>
      <c r="D47" s="292"/>
      <c r="E47" s="318">
        <v>24.524999999999999</v>
      </c>
      <c r="F47" s="294"/>
      <c r="G47" s="295"/>
      <c r="H47" s="296"/>
      <c r="I47" s="288"/>
      <c r="J47" s="297"/>
      <c r="K47" s="288"/>
      <c r="M47" s="289" t="s">
        <v>142</v>
      </c>
      <c r="O47" s="278"/>
    </row>
    <row r="48" spans="1:80">
      <c r="A48" s="287"/>
      <c r="B48" s="290"/>
      <c r="C48" s="319" t="s">
        <v>127</v>
      </c>
      <c r="D48" s="292"/>
      <c r="E48" s="318">
        <v>1348.4562000000001</v>
      </c>
      <c r="F48" s="294"/>
      <c r="G48" s="295"/>
      <c r="H48" s="296"/>
      <c r="I48" s="288"/>
      <c r="J48" s="297"/>
      <c r="K48" s="288"/>
      <c r="M48" s="289" t="s">
        <v>127</v>
      </c>
      <c r="O48" s="278"/>
    </row>
    <row r="49" spans="1:80">
      <c r="A49" s="287"/>
      <c r="B49" s="290"/>
      <c r="C49" s="291" t="s">
        <v>143</v>
      </c>
      <c r="D49" s="292"/>
      <c r="E49" s="293">
        <v>1213.614</v>
      </c>
      <c r="F49" s="294"/>
      <c r="G49" s="295"/>
      <c r="H49" s="296"/>
      <c r="I49" s="288"/>
      <c r="J49" s="297"/>
      <c r="K49" s="288"/>
      <c r="M49" s="289" t="s">
        <v>143</v>
      </c>
      <c r="O49" s="278"/>
    </row>
    <row r="50" spans="1:80">
      <c r="A50" s="279">
        <v>8</v>
      </c>
      <c r="B50" s="280" t="s">
        <v>144</v>
      </c>
      <c r="C50" s="281" t="s">
        <v>145</v>
      </c>
      <c r="D50" s="282" t="s">
        <v>106</v>
      </c>
      <c r="E50" s="283">
        <v>134.846</v>
      </c>
      <c r="F50" s="283">
        <v>0</v>
      </c>
      <c r="G50" s="284">
        <f>E50*F50</f>
        <v>0</v>
      </c>
      <c r="H50" s="285">
        <v>1.546E-2</v>
      </c>
      <c r="I50" s="286">
        <f>E50*H50</f>
        <v>2.0847191600000001</v>
      </c>
      <c r="J50" s="285">
        <v>0</v>
      </c>
      <c r="K50" s="286">
        <f>E50*J50</f>
        <v>0</v>
      </c>
      <c r="O50" s="278">
        <v>2</v>
      </c>
      <c r="AA50" s="247">
        <v>1</v>
      </c>
      <c r="AB50" s="247">
        <v>1</v>
      </c>
      <c r="AC50" s="247">
        <v>1</v>
      </c>
      <c r="AZ50" s="247">
        <v>1</v>
      </c>
      <c r="BA50" s="247">
        <f>IF(AZ50=1,G50,0)</f>
        <v>0</v>
      </c>
      <c r="BB50" s="247">
        <f>IF(AZ50=2,G50,0)</f>
        <v>0</v>
      </c>
      <c r="BC50" s="247">
        <f>IF(AZ50=3,G50,0)</f>
        <v>0</v>
      </c>
      <c r="BD50" s="247">
        <f>IF(AZ50=4,G50,0)</f>
        <v>0</v>
      </c>
      <c r="BE50" s="247">
        <f>IF(AZ50=5,G50,0)</f>
        <v>0</v>
      </c>
      <c r="CA50" s="278">
        <v>1</v>
      </c>
      <c r="CB50" s="278">
        <v>1</v>
      </c>
    </row>
    <row r="51" spans="1:80">
      <c r="A51" s="287"/>
      <c r="B51" s="290"/>
      <c r="C51" s="319" t="s">
        <v>119</v>
      </c>
      <c r="D51" s="292"/>
      <c r="E51" s="318">
        <v>0</v>
      </c>
      <c r="F51" s="294"/>
      <c r="G51" s="295"/>
      <c r="H51" s="296"/>
      <c r="I51" s="288"/>
      <c r="J51" s="297"/>
      <c r="K51" s="288"/>
      <c r="M51" s="289" t="s">
        <v>119</v>
      </c>
      <c r="O51" s="278"/>
    </row>
    <row r="52" spans="1:80" ht="33.75">
      <c r="A52" s="287"/>
      <c r="B52" s="290"/>
      <c r="C52" s="319" t="s">
        <v>137</v>
      </c>
      <c r="D52" s="292"/>
      <c r="E52" s="318">
        <v>379.2525</v>
      </c>
      <c r="F52" s="294"/>
      <c r="G52" s="295"/>
      <c r="H52" s="296"/>
      <c r="I52" s="288"/>
      <c r="J52" s="297"/>
      <c r="K52" s="288"/>
      <c r="M52" s="289" t="s">
        <v>137</v>
      </c>
      <c r="O52" s="278"/>
    </row>
    <row r="53" spans="1:80">
      <c r="A53" s="287"/>
      <c r="B53" s="290"/>
      <c r="C53" s="319" t="s">
        <v>138</v>
      </c>
      <c r="D53" s="292"/>
      <c r="E53" s="318">
        <v>646.1662</v>
      </c>
      <c r="F53" s="294"/>
      <c r="G53" s="295"/>
      <c r="H53" s="296"/>
      <c r="I53" s="288"/>
      <c r="J53" s="297"/>
      <c r="K53" s="288"/>
      <c r="M53" s="289" t="s">
        <v>138</v>
      </c>
      <c r="O53" s="278"/>
    </row>
    <row r="54" spans="1:80" ht="22.5">
      <c r="A54" s="287"/>
      <c r="B54" s="290"/>
      <c r="C54" s="319" t="s">
        <v>139</v>
      </c>
      <c r="D54" s="292"/>
      <c r="E54" s="318">
        <v>217.8125</v>
      </c>
      <c r="F54" s="294"/>
      <c r="G54" s="295"/>
      <c r="H54" s="296"/>
      <c r="I54" s="288"/>
      <c r="J54" s="297"/>
      <c r="K54" s="288"/>
      <c r="M54" s="289" t="s">
        <v>139</v>
      </c>
      <c r="O54" s="278"/>
    </row>
    <row r="55" spans="1:80" ht="33.75">
      <c r="A55" s="287"/>
      <c r="B55" s="290"/>
      <c r="C55" s="319" t="s">
        <v>140</v>
      </c>
      <c r="D55" s="292"/>
      <c r="E55" s="318">
        <v>65.8125</v>
      </c>
      <c r="F55" s="294"/>
      <c r="G55" s="295"/>
      <c r="H55" s="296"/>
      <c r="I55" s="288"/>
      <c r="J55" s="297"/>
      <c r="K55" s="288"/>
      <c r="M55" s="289" t="s">
        <v>140</v>
      </c>
      <c r="O55" s="278"/>
    </row>
    <row r="56" spans="1:80">
      <c r="A56" s="287"/>
      <c r="B56" s="290"/>
      <c r="C56" s="319" t="s">
        <v>141</v>
      </c>
      <c r="D56" s="292"/>
      <c r="E56" s="318">
        <v>14.887499999999999</v>
      </c>
      <c r="F56" s="294"/>
      <c r="G56" s="295"/>
      <c r="H56" s="296"/>
      <c r="I56" s="288"/>
      <c r="J56" s="297"/>
      <c r="K56" s="288"/>
      <c r="M56" s="289" t="s">
        <v>141</v>
      </c>
      <c r="O56" s="278"/>
    </row>
    <row r="57" spans="1:80">
      <c r="A57" s="287"/>
      <c r="B57" s="290"/>
      <c r="C57" s="319" t="s">
        <v>142</v>
      </c>
      <c r="D57" s="292"/>
      <c r="E57" s="318">
        <v>24.524999999999999</v>
      </c>
      <c r="F57" s="294"/>
      <c r="G57" s="295"/>
      <c r="H57" s="296"/>
      <c r="I57" s="288"/>
      <c r="J57" s="297"/>
      <c r="K57" s="288"/>
      <c r="M57" s="289" t="s">
        <v>142</v>
      </c>
      <c r="O57" s="278"/>
    </row>
    <row r="58" spans="1:80">
      <c r="A58" s="287"/>
      <c r="B58" s="290"/>
      <c r="C58" s="319" t="s">
        <v>127</v>
      </c>
      <c r="D58" s="292"/>
      <c r="E58" s="318">
        <v>1348.4562000000001</v>
      </c>
      <c r="F58" s="294"/>
      <c r="G58" s="295"/>
      <c r="H58" s="296"/>
      <c r="I58" s="288"/>
      <c r="J58" s="297"/>
      <c r="K58" s="288"/>
      <c r="M58" s="289" t="s">
        <v>127</v>
      </c>
      <c r="O58" s="278"/>
    </row>
    <row r="59" spans="1:80">
      <c r="A59" s="287"/>
      <c r="B59" s="290"/>
      <c r="C59" s="291" t="s">
        <v>146</v>
      </c>
      <c r="D59" s="292"/>
      <c r="E59" s="293">
        <v>134.846</v>
      </c>
      <c r="F59" s="294"/>
      <c r="G59" s="295"/>
      <c r="H59" s="296"/>
      <c r="I59" s="288"/>
      <c r="J59" s="297"/>
      <c r="K59" s="288"/>
      <c r="M59" s="289" t="s">
        <v>146</v>
      </c>
      <c r="O59" s="278"/>
    </row>
    <row r="60" spans="1:80">
      <c r="A60" s="279">
        <v>9</v>
      </c>
      <c r="B60" s="280" t="s">
        <v>147</v>
      </c>
      <c r="C60" s="281" t="s">
        <v>148</v>
      </c>
      <c r="D60" s="282" t="s">
        <v>106</v>
      </c>
      <c r="E60" s="283">
        <v>3.145</v>
      </c>
      <c r="F60" s="283">
        <v>0</v>
      </c>
      <c r="G60" s="284">
        <f>E60*F60</f>
        <v>0</v>
      </c>
      <c r="H60" s="285">
        <v>0</v>
      </c>
      <c r="I60" s="286">
        <f>E60*H60</f>
        <v>0</v>
      </c>
      <c r="J60" s="285">
        <v>0</v>
      </c>
      <c r="K60" s="286">
        <f>E60*J60</f>
        <v>0</v>
      </c>
      <c r="O60" s="278">
        <v>2</v>
      </c>
      <c r="AA60" s="247">
        <v>1</v>
      </c>
      <c r="AB60" s="247">
        <v>1</v>
      </c>
      <c r="AC60" s="247">
        <v>1</v>
      </c>
      <c r="AZ60" s="247">
        <v>1</v>
      </c>
      <c r="BA60" s="247">
        <f>IF(AZ60=1,G60,0)</f>
        <v>0</v>
      </c>
      <c r="BB60" s="247">
        <f>IF(AZ60=2,G60,0)</f>
        <v>0</v>
      </c>
      <c r="BC60" s="247">
        <f>IF(AZ60=3,G60,0)</f>
        <v>0</v>
      </c>
      <c r="BD60" s="247">
        <f>IF(AZ60=4,G60,0)</f>
        <v>0</v>
      </c>
      <c r="BE60" s="247">
        <f>IF(AZ60=5,G60,0)</f>
        <v>0</v>
      </c>
      <c r="CA60" s="278">
        <v>1</v>
      </c>
      <c r="CB60" s="278">
        <v>1</v>
      </c>
    </row>
    <row r="61" spans="1:80">
      <c r="A61" s="287"/>
      <c r="B61" s="290"/>
      <c r="C61" s="319" t="s">
        <v>119</v>
      </c>
      <c r="D61" s="292"/>
      <c r="E61" s="318">
        <v>0</v>
      </c>
      <c r="F61" s="294"/>
      <c r="G61" s="295"/>
      <c r="H61" s="296"/>
      <c r="I61" s="288"/>
      <c r="J61" s="297"/>
      <c r="K61" s="288"/>
      <c r="M61" s="289" t="s">
        <v>119</v>
      </c>
      <c r="O61" s="278"/>
    </row>
    <row r="62" spans="1:80">
      <c r="A62" s="287"/>
      <c r="B62" s="290"/>
      <c r="C62" s="319" t="s">
        <v>149</v>
      </c>
      <c r="D62" s="292"/>
      <c r="E62" s="318">
        <v>6.2850000000000001</v>
      </c>
      <c r="F62" s="294"/>
      <c r="G62" s="295"/>
      <c r="H62" s="296"/>
      <c r="I62" s="288"/>
      <c r="J62" s="297"/>
      <c r="K62" s="288"/>
      <c r="M62" s="289" t="s">
        <v>149</v>
      </c>
      <c r="O62" s="278"/>
    </row>
    <row r="63" spans="1:80">
      <c r="A63" s="287"/>
      <c r="B63" s="290"/>
      <c r="C63" s="319" t="s">
        <v>127</v>
      </c>
      <c r="D63" s="292"/>
      <c r="E63" s="318">
        <v>6.2850000000000001</v>
      </c>
      <c r="F63" s="294"/>
      <c r="G63" s="295"/>
      <c r="H63" s="296"/>
      <c r="I63" s="288"/>
      <c r="J63" s="297"/>
      <c r="K63" s="288"/>
      <c r="M63" s="289" t="s">
        <v>127</v>
      </c>
      <c r="O63" s="278"/>
    </row>
    <row r="64" spans="1:80">
      <c r="A64" s="287"/>
      <c r="B64" s="290"/>
      <c r="C64" s="291" t="s">
        <v>150</v>
      </c>
      <c r="D64" s="292"/>
      <c r="E64" s="293">
        <v>3.145</v>
      </c>
      <c r="F64" s="294"/>
      <c r="G64" s="295"/>
      <c r="H64" s="296"/>
      <c r="I64" s="288"/>
      <c r="J64" s="297"/>
      <c r="K64" s="288"/>
      <c r="M64" s="289" t="s">
        <v>150</v>
      </c>
      <c r="O64" s="278"/>
    </row>
    <row r="65" spans="1:80">
      <c r="A65" s="279">
        <v>10</v>
      </c>
      <c r="B65" s="280" t="s">
        <v>151</v>
      </c>
      <c r="C65" s="281" t="s">
        <v>152</v>
      </c>
      <c r="D65" s="282" t="s">
        <v>106</v>
      </c>
      <c r="E65" s="283">
        <v>3.145</v>
      </c>
      <c r="F65" s="283">
        <v>0</v>
      </c>
      <c r="G65" s="284">
        <f>E65*F65</f>
        <v>0</v>
      </c>
      <c r="H65" s="285">
        <v>0</v>
      </c>
      <c r="I65" s="286">
        <f>E65*H65</f>
        <v>0</v>
      </c>
      <c r="J65" s="285">
        <v>0</v>
      </c>
      <c r="K65" s="286">
        <f>E65*J65</f>
        <v>0</v>
      </c>
      <c r="O65" s="278">
        <v>2</v>
      </c>
      <c r="AA65" s="247">
        <v>1</v>
      </c>
      <c r="AB65" s="247">
        <v>1</v>
      </c>
      <c r="AC65" s="247">
        <v>1</v>
      </c>
      <c r="AZ65" s="247">
        <v>1</v>
      </c>
      <c r="BA65" s="247">
        <f>IF(AZ65=1,G65,0)</f>
        <v>0</v>
      </c>
      <c r="BB65" s="247">
        <f>IF(AZ65=2,G65,0)</f>
        <v>0</v>
      </c>
      <c r="BC65" s="247">
        <f>IF(AZ65=3,G65,0)</f>
        <v>0</v>
      </c>
      <c r="BD65" s="247">
        <f>IF(AZ65=4,G65,0)</f>
        <v>0</v>
      </c>
      <c r="BE65" s="247">
        <f>IF(AZ65=5,G65,0)</f>
        <v>0</v>
      </c>
      <c r="CA65" s="278">
        <v>1</v>
      </c>
      <c r="CB65" s="278">
        <v>1</v>
      </c>
    </row>
    <row r="66" spans="1:80">
      <c r="A66" s="287"/>
      <c r="B66" s="290"/>
      <c r="C66" s="319" t="s">
        <v>119</v>
      </c>
      <c r="D66" s="292"/>
      <c r="E66" s="318">
        <v>0</v>
      </c>
      <c r="F66" s="294"/>
      <c r="G66" s="295"/>
      <c r="H66" s="296"/>
      <c r="I66" s="288"/>
      <c r="J66" s="297"/>
      <c r="K66" s="288"/>
      <c r="M66" s="289" t="s">
        <v>119</v>
      </c>
      <c r="O66" s="278"/>
    </row>
    <row r="67" spans="1:80">
      <c r="A67" s="287"/>
      <c r="B67" s="290"/>
      <c r="C67" s="319" t="s">
        <v>149</v>
      </c>
      <c r="D67" s="292"/>
      <c r="E67" s="318">
        <v>6.2850000000000001</v>
      </c>
      <c r="F67" s="294"/>
      <c r="G67" s="295"/>
      <c r="H67" s="296"/>
      <c r="I67" s="288"/>
      <c r="J67" s="297"/>
      <c r="K67" s="288"/>
      <c r="M67" s="289" t="s">
        <v>149</v>
      </c>
      <c r="O67" s="278"/>
    </row>
    <row r="68" spans="1:80">
      <c r="A68" s="287"/>
      <c r="B68" s="290"/>
      <c r="C68" s="319" t="s">
        <v>127</v>
      </c>
      <c r="D68" s="292"/>
      <c r="E68" s="318">
        <v>6.2850000000000001</v>
      </c>
      <c r="F68" s="294"/>
      <c r="G68" s="295"/>
      <c r="H68" s="296"/>
      <c r="I68" s="288"/>
      <c r="J68" s="297"/>
      <c r="K68" s="288"/>
      <c r="M68" s="289" t="s">
        <v>127</v>
      </c>
      <c r="O68" s="278"/>
    </row>
    <row r="69" spans="1:80">
      <c r="A69" s="287"/>
      <c r="B69" s="290"/>
      <c r="C69" s="291" t="s">
        <v>150</v>
      </c>
      <c r="D69" s="292"/>
      <c r="E69" s="293">
        <v>3.145</v>
      </c>
      <c r="F69" s="294"/>
      <c r="G69" s="295"/>
      <c r="H69" s="296"/>
      <c r="I69" s="288"/>
      <c r="J69" s="297"/>
      <c r="K69" s="288"/>
      <c r="M69" s="289" t="s">
        <v>150</v>
      </c>
      <c r="O69" s="278"/>
    </row>
    <row r="70" spans="1:80">
      <c r="A70" s="279">
        <v>11</v>
      </c>
      <c r="B70" s="280" t="s">
        <v>153</v>
      </c>
      <c r="C70" s="281" t="s">
        <v>154</v>
      </c>
      <c r="D70" s="282" t="s">
        <v>106</v>
      </c>
      <c r="E70" s="283">
        <v>17.991</v>
      </c>
      <c r="F70" s="283">
        <v>0</v>
      </c>
      <c r="G70" s="284">
        <f>E70*F70</f>
        <v>0</v>
      </c>
      <c r="H70" s="285">
        <v>1.0410000000000001E-2</v>
      </c>
      <c r="I70" s="286">
        <f>E70*H70</f>
        <v>0.18728631000000001</v>
      </c>
      <c r="J70" s="285">
        <v>0</v>
      </c>
      <c r="K70" s="286">
        <f>E70*J70</f>
        <v>0</v>
      </c>
      <c r="O70" s="278">
        <v>2</v>
      </c>
      <c r="AA70" s="247">
        <v>1</v>
      </c>
      <c r="AB70" s="247">
        <v>1</v>
      </c>
      <c r="AC70" s="247">
        <v>1</v>
      </c>
      <c r="AZ70" s="247">
        <v>1</v>
      </c>
      <c r="BA70" s="247">
        <f>IF(AZ70=1,G70,0)</f>
        <v>0</v>
      </c>
      <c r="BB70" s="247">
        <f>IF(AZ70=2,G70,0)</f>
        <v>0</v>
      </c>
      <c r="BC70" s="247">
        <f>IF(AZ70=3,G70,0)</f>
        <v>0</v>
      </c>
      <c r="BD70" s="247">
        <f>IF(AZ70=4,G70,0)</f>
        <v>0</v>
      </c>
      <c r="BE70" s="247">
        <f>IF(AZ70=5,G70,0)</f>
        <v>0</v>
      </c>
      <c r="CA70" s="278">
        <v>1</v>
      </c>
      <c r="CB70" s="278">
        <v>1</v>
      </c>
    </row>
    <row r="71" spans="1:80">
      <c r="A71" s="287"/>
      <c r="B71" s="290"/>
      <c r="C71" s="319" t="s">
        <v>119</v>
      </c>
      <c r="D71" s="292"/>
      <c r="E71" s="318">
        <v>0</v>
      </c>
      <c r="F71" s="294"/>
      <c r="G71" s="295"/>
      <c r="H71" s="296"/>
      <c r="I71" s="288"/>
      <c r="J71" s="297"/>
      <c r="K71" s="288"/>
      <c r="M71" s="289" t="s">
        <v>119</v>
      </c>
      <c r="O71" s="278"/>
    </row>
    <row r="72" spans="1:80">
      <c r="A72" s="287"/>
      <c r="B72" s="290"/>
      <c r="C72" s="319" t="s">
        <v>155</v>
      </c>
      <c r="D72" s="292"/>
      <c r="E72" s="318">
        <v>8.8949999999999996</v>
      </c>
      <c r="F72" s="294"/>
      <c r="G72" s="295"/>
      <c r="H72" s="296"/>
      <c r="I72" s="288"/>
      <c r="J72" s="297"/>
      <c r="K72" s="288"/>
      <c r="M72" s="289" t="s">
        <v>155</v>
      </c>
      <c r="O72" s="278"/>
    </row>
    <row r="73" spans="1:80">
      <c r="A73" s="287"/>
      <c r="B73" s="290"/>
      <c r="C73" s="319" t="s">
        <v>156</v>
      </c>
      <c r="D73" s="292"/>
      <c r="E73" s="318">
        <v>11.1</v>
      </c>
      <c r="F73" s="294"/>
      <c r="G73" s="295"/>
      <c r="H73" s="296"/>
      <c r="I73" s="288"/>
      <c r="J73" s="297"/>
      <c r="K73" s="288"/>
      <c r="M73" s="289" t="s">
        <v>156</v>
      </c>
      <c r="O73" s="278"/>
    </row>
    <row r="74" spans="1:80">
      <c r="A74" s="287"/>
      <c r="B74" s="290"/>
      <c r="C74" s="319" t="s">
        <v>127</v>
      </c>
      <c r="D74" s="292"/>
      <c r="E74" s="318">
        <v>19.994999999999997</v>
      </c>
      <c r="F74" s="294"/>
      <c r="G74" s="295"/>
      <c r="H74" s="296"/>
      <c r="I74" s="288"/>
      <c r="J74" s="297"/>
      <c r="K74" s="288"/>
      <c r="M74" s="289" t="s">
        <v>127</v>
      </c>
      <c r="O74" s="278"/>
    </row>
    <row r="75" spans="1:80">
      <c r="A75" s="287"/>
      <c r="B75" s="290"/>
      <c r="C75" s="291" t="s">
        <v>157</v>
      </c>
      <c r="D75" s="292"/>
      <c r="E75" s="293">
        <v>17.991</v>
      </c>
      <c r="F75" s="294"/>
      <c r="G75" s="295"/>
      <c r="H75" s="296"/>
      <c r="I75" s="288"/>
      <c r="J75" s="297"/>
      <c r="K75" s="288"/>
      <c r="M75" s="289" t="s">
        <v>157</v>
      </c>
      <c r="O75" s="278"/>
    </row>
    <row r="76" spans="1:80">
      <c r="A76" s="279">
        <v>12</v>
      </c>
      <c r="B76" s="280" t="s">
        <v>158</v>
      </c>
      <c r="C76" s="281" t="s">
        <v>159</v>
      </c>
      <c r="D76" s="282" t="s">
        <v>106</v>
      </c>
      <c r="E76" s="283">
        <v>1.9990000000000001</v>
      </c>
      <c r="F76" s="283">
        <v>0</v>
      </c>
      <c r="G76" s="284">
        <f>E76*F76</f>
        <v>0</v>
      </c>
      <c r="H76" s="285">
        <v>1.702E-2</v>
      </c>
      <c r="I76" s="286">
        <f>E76*H76</f>
        <v>3.4022980000000001E-2</v>
      </c>
      <c r="J76" s="285">
        <v>0</v>
      </c>
      <c r="K76" s="286">
        <f>E76*J76</f>
        <v>0</v>
      </c>
      <c r="O76" s="278">
        <v>2</v>
      </c>
      <c r="AA76" s="247">
        <v>1</v>
      </c>
      <c r="AB76" s="247">
        <v>1</v>
      </c>
      <c r="AC76" s="247">
        <v>1</v>
      </c>
      <c r="AZ76" s="247">
        <v>1</v>
      </c>
      <c r="BA76" s="247">
        <f>IF(AZ76=1,G76,0)</f>
        <v>0</v>
      </c>
      <c r="BB76" s="247">
        <f>IF(AZ76=2,G76,0)</f>
        <v>0</v>
      </c>
      <c r="BC76" s="247">
        <f>IF(AZ76=3,G76,0)</f>
        <v>0</v>
      </c>
      <c r="BD76" s="247">
        <f>IF(AZ76=4,G76,0)</f>
        <v>0</v>
      </c>
      <c r="BE76" s="247">
        <f>IF(AZ76=5,G76,0)</f>
        <v>0</v>
      </c>
      <c r="CA76" s="278">
        <v>1</v>
      </c>
      <c r="CB76" s="278">
        <v>1</v>
      </c>
    </row>
    <row r="77" spans="1:80">
      <c r="A77" s="287"/>
      <c r="B77" s="290"/>
      <c r="C77" s="319" t="s">
        <v>119</v>
      </c>
      <c r="D77" s="292"/>
      <c r="E77" s="318">
        <v>0</v>
      </c>
      <c r="F77" s="294"/>
      <c r="G77" s="295"/>
      <c r="H77" s="296"/>
      <c r="I77" s="288"/>
      <c r="J77" s="297"/>
      <c r="K77" s="288"/>
      <c r="M77" s="289" t="s">
        <v>119</v>
      </c>
      <c r="O77" s="278"/>
    </row>
    <row r="78" spans="1:80">
      <c r="A78" s="287"/>
      <c r="B78" s="290"/>
      <c r="C78" s="319" t="s">
        <v>155</v>
      </c>
      <c r="D78" s="292"/>
      <c r="E78" s="318">
        <v>8.8949999999999996</v>
      </c>
      <c r="F78" s="294"/>
      <c r="G78" s="295"/>
      <c r="H78" s="296"/>
      <c r="I78" s="288"/>
      <c r="J78" s="297"/>
      <c r="K78" s="288"/>
      <c r="M78" s="289" t="s">
        <v>155</v>
      </c>
      <c r="O78" s="278"/>
    </row>
    <row r="79" spans="1:80">
      <c r="A79" s="287"/>
      <c r="B79" s="290"/>
      <c r="C79" s="319" t="s">
        <v>156</v>
      </c>
      <c r="D79" s="292"/>
      <c r="E79" s="318">
        <v>11.1</v>
      </c>
      <c r="F79" s="294"/>
      <c r="G79" s="295"/>
      <c r="H79" s="296"/>
      <c r="I79" s="288"/>
      <c r="J79" s="297"/>
      <c r="K79" s="288"/>
      <c r="M79" s="289" t="s">
        <v>156</v>
      </c>
      <c r="O79" s="278"/>
    </row>
    <row r="80" spans="1:80">
      <c r="A80" s="287"/>
      <c r="B80" s="290"/>
      <c r="C80" s="319" t="s">
        <v>127</v>
      </c>
      <c r="D80" s="292"/>
      <c r="E80" s="318">
        <v>19.994999999999997</v>
      </c>
      <c r="F80" s="294"/>
      <c r="G80" s="295"/>
      <c r="H80" s="296"/>
      <c r="I80" s="288"/>
      <c r="J80" s="297"/>
      <c r="K80" s="288"/>
      <c r="M80" s="289" t="s">
        <v>127</v>
      </c>
      <c r="O80" s="278"/>
    </row>
    <row r="81" spans="1:80">
      <c r="A81" s="287"/>
      <c r="B81" s="290"/>
      <c r="C81" s="291" t="s">
        <v>160</v>
      </c>
      <c r="D81" s="292"/>
      <c r="E81" s="293">
        <v>1.9990000000000001</v>
      </c>
      <c r="F81" s="294"/>
      <c r="G81" s="295"/>
      <c r="H81" s="296"/>
      <c r="I81" s="288"/>
      <c r="J81" s="297"/>
      <c r="K81" s="288"/>
      <c r="M81" s="289" t="s">
        <v>160</v>
      </c>
      <c r="O81" s="278"/>
    </row>
    <row r="82" spans="1:80">
      <c r="A82" s="279">
        <v>13</v>
      </c>
      <c r="B82" s="280" t="s">
        <v>161</v>
      </c>
      <c r="C82" s="281" t="s">
        <v>162</v>
      </c>
      <c r="D82" s="282" t="s">
        <v>106</v>
      </c>
      <c r="E82" s="283">
        <v>121.361</v>
      </c>
      <c r="F82" s="283">
        <v>0</v>
      </c>
      <c r="G82" s="284">
        <f>E82*F82</f>
        <v>0</v>
      </c>
      <c r="H82" s="285">
        <v>0</v>
      </c>
      <c r="I82" s="286">
        <f>E82*H82</f>
        <v>0</v>
      </c>
      <c r="J82" s="285">
        <v>0</v>
      </c>
      <c r="K82" s="286">
        <f>E82*J82</f>
        <v>0</v>
      </c>
      <c r="O82" s="278">
        <v>2</v>
      </c>
      <c r="AA82" s="247">
        <v>1</v>
      </c>
      <c r="AB82" s="247">
        <v>1</v>
      </c>
      <c r="AC82" s="247">
        <v>1</v>
      </c>
      <c r="AZ82" s="247">
        <v>1</v>
      </c>
      <c r="BA82" s="247">
        <f>IF(AZ82=1,G82,0)</f>
        <v>0</v>
      </c>
      <c r="BB82" s="247">
        <f>IF(AZ82=2,G82,0)</f>
        <v>0</v>
      </c>
      <c r="BC82" s="247">
        <f>IF(AZ82=3,G82,0)</f>
        <v>0</v>
      </c>
      <c r="BD82" s="247">
        <f>IF(AZ82=4,G82,0)</f>
        <v>0</v>
      </c>
      <c r="BE82" s="247">
        <f>IF(AZ82=5,G82,0)</f>
        <v>0</v>
      </c>
      <c r="CA82" s="278">
        <v>1</v>
      </c>
      <c r="CB82" s="278">
        <v>1</v>
      </c>
    </row>
    <row r="83" spans="1:80">
      <c r="A83" s="287"/>
      <c r="B83" s="290"/>
      <c r="C83" s="291" t="s">
        <v>163</v>
      </c>
      <c r="D83" s="292"/>
      <c r="E83" s="293">
        <v>121.361</v>
      </c>
      <c r="F83" s="294"/>
      <c r="G83" s="295"/>
      <c r="H83" s="296"/>
      <c r="I83" s="288"/>
      <c r="J83" s="297"/>
      <c r="K83" s="288"/>
      <c r="M83" s="289" t="s">
        <v>163</v>
      </c>
      <c r="O83" s="278"/>
    </row>
    <row r="84" spans="1:80">
      <c r="A84" s="279">
        <v>14</v>
      </c>
      <c r="B84" s="280" t="s">
        <v>164</v>
      </c>
      <c r="C84" s="281" t="s">
        <v>165</v>
      </c>
      <c r="D84" s="282" t="s">
        <v>106</v>
      </c>
      <c r="E84" s="283">
        <v>8.9949999999999992</v>
      </c>
      <c r="F84" s="283">
        <v>0</v>
      </c>
      <c r="G84" s="284">
        <f>E84*F84</f>
        <v>0</v>
      </c>
      <c r="H84" s="285">
        <v>0</v>
      </c>
      <c r="I84" s="286">
        <f>E84*H84</f>
        <v>0</v>
      </c>
      <c r="J84" s="285">
        <v>0</v>
      </c>
      <c r="K84" s="286">
        <f>E84*J84</f>
        <v>0</v>
      </c>
      <c r="O84" s="278">
        <v>2</v>
      </c>
      <c r="AA84" s="247">
        <v>1</v>
      </c>
      <c r="AB84" s="247">
        <v>1</v>
      </c>
      <c r="AC84" s="247">
        <v>1</v>
      </c>
      <c r="AZ84" s="247">
        <v>1</v>
      </c>
      <c r="BA84" s="247">
        <f>IF(AZ84=1,G84,0)</f>
        <v>0</v>
      </c>
      <c r="BB84" s="247">
        <f>IF(AZ84=2,G84,0)</f>
        <v>0</v>
      </c>
      <c r="BC84" s="247">
        <f>IF(AZ84=3,G84,0)</f>
        <v>0</v>
      </c>
      <c r="BD84" s="247">
        <f>IF(AZ84=4,G84,0)</f>
        <v>0</v>
      </c>
      <c r="BE84" s="247">
        <f>IF(AZ84=5,G84,0)</f>
        <v>0</v>
      </c>
      <c r="CA84" s="278">
        <v>1</v>
      </c>
      <c r="CB84" s="278">
        <v>1</v>
      </c>
    </row>
    <row r="85" spans="1:80">
      <c r="A85" s="287"/>
      <c r="B85" s="290"/>
      <c r="C85" s="291" t="s">
        <v>166</v>
      </c>
      <c r="D85" s="292"/>
      <c r="E85" s="293">
        <v>8.9949999999999992</v>
      </c>
      <c r="F85" s="294"/>
      <c r="G85" s="295"/>
      <c r="H85" s="296"/>
      <c r="I85" s="288"/>
      <c r="J85" s="297"/>
      <c r="K85" s="288"/>
      <c r="M85" s="289" t="s">
        <v>166</v>
      </c>
      <c r="O85" s="278"/>
    </row>
    <row r="86" spans="1:80">
      <c r="A86" s="279">
        <v>15</v>
      </c>
      <c r="B86" s="280" t="s">
        <v>167</v>
      </c>
      <c r="C86" s="281" t="s">
        <v>168</v>
      </c>
      <c r="D86" s="282" t="s">
        <v>106</v>
      </c>
      <c r="E86" s="283">
        <v>13.484999999999999</v>
      </c>
      <c r="F86" s="283">
        <v>0</v>
      </c>
      <c r="G86" s="284">
        <f>E86*F86</f>
        <v>0</v>
      </c>
      <c r="H86" s="285">
        <v>0</v>
      </c>
      <c r="I86" s="286">
        <f>E86*H86</f>
        <v>0</v>
      </c>
      <c r="J86" s="285">
        <v>0</v>
      </c>
      <c r="K86" s="286">
        <f>E86*J86</f>
        <v>0</v>
      </c>
      <c r="O86" s="278">
        <v>2</v>
      </c>
      <c r="AA86" s="247">
        <v>1</v>
      </c>
      <c r="AB86" s="247">
        <v>0</v>
      </c>
      <c r="AC86" s="247">
        <v>0</v>
      </c>
      <c r="AZ86" s="247">
        <v>1</v>
      </c>
      <c r="BA86" s="247">
        <f>IF(AZ86=1,G86,0)</f>
        <v>0</v>
      </c>
      <c r="BB86" s="247">
        <f>IF(AZ86=2,G86,0)</f>
        <v>0</v>
      </c>
      <c r="BC86" s="247">
        <f>IF(AZ86=3,G86,0)</f>
        <v>0</v>
      </c>
      <c r="BD86" s="247">
        <f>IF(AZ86=4,G86,0)</f>
        <v>0</v>
      </c>
      <c r="BE86" s="247">
        <f>IF(AZ86=5,G86,0)</f>
        <v>0</v>
      </c>
      <c r="CA86" s="278">
        <v>1</v>
      </c>
      <c r="CB86" s="278">
        <v>0</v>
      </c>
    </row>
    <row r="87" spans="1:80">
      <c r="A87" s="287"/>
      <c r="B87" s="290"/>
      <c r="C87" s="291" t="s">
        <v>169</v>
      </c>
      <c r="D87" s="292"/>
      <c r="E87" s="293">
        <v>13.484999999999999</v>
      </c>
      <c r="F87" s="294"/>
      <c r="G87" s="295"/>
      <c r="H87" s="296"/>
      <c r="I87" s="288"/>
      <c r="J87" s="297"/>
      <c r="K87" s="288"/>
      <c r="M87" s="289" t="s">
        <v>169</v>
      </c>
      <c r="O87" s="278"/>
    </row>
    <row r="88" spans="1:80">
      <c r="A88" s="279">
        <v>16</v>
      </c>
      <c r="B88" s="280" t="s">
        <v>170</v>
      </c>
      <c r="C88" s="281" t="s">
        <v>171</v>
      </c>
      <c r="D88" s="282" t="s">
        <v>106</v>
      </c>
      <c r="E88" s="283">
        <v>0.995</v>
      </c>
      <c r="F88" s="283">
        <v>0</v>
      </c>
      <c r="G88" s="284">
        <f>E88*F88</f>
        <v>0</v>
      </c>
      <c r="H88" s="285">
        <v>0</v>
      </c>
      <c r="I88" s="286">
        <f>E88*H88</f>
        <v>0</v>
      </c>
      <c r="J88" s="285">
        <v>0</v>
      </c>
      <c r="K88" s="286">
        <f>E88*J88</f>
        <v>0</v>
      </c>
      <c r="O88" s="278">
        <v>2</v>
      </c>
      <c r="AA88" s="247">
        <v>1</v>
      </c>
      <c r="AB88" s="247">
        <v>1</v>
      </c>
      <c r="AC88" s="247">
        <v>1</v>
      </c>
      <c r="AZ88" s="247">
        <v>1</v>
      </c>
      <c r="BA88" s="247">
        <f>IF(AZ88=1,G88,0)</f>
        <v>0</v>
      </c>
      <c r="BB88" s="247">
        <f>IF(AZ88=2,G88,0)</f>
        <v>0</v>
      </c>
      <c r="BC88" s="247">
        <f>IF(AZ88=3,G88,0)</f>
        <v>0</v>
      </c>
      <c r="BD88" s="247">
        <f>IF(AZ88=4,G88,0)</f>
        <v>0</v>
      </c>
      <c r="BE88" s="247">
        <f>IF(AZ88=5,G88,0)</f>
        <v>0</v>
      </c>
      <c r="CA88" s="278">
        <v>1</v>
      </c>
      <c r="CB88" s="278">
        <v>1</v>
      </c>
    </row>
    <row r="89" spans="1:80">
      <c r="A89" s="287"/>
      <c r="B89" s="290"/>
      <c r="C89" s="291" t="s">
        <v>172</v>
      </c>
      <c r="D89" s="292"/>
      <c r="E89" s="293">
        <v>0.995</v>
      </c>
      <c r="F89" s="294"/>
      <c r="G89" s="295"/>
      <c r="H89" s="296"/>
      <c r="I89" s="288"/>
      <c r="J89" s="297"/>
      <c r="K89" s="288"/>
      <c r="M89" s="289" t="s">
        <v>172</v>
      </c>
      <c r="O89" s="278"/>
    </row>
    <row r="90" spans="1:80">
      <c r="A90" s="279">
        <v>17</v>
      </c>
      <c r="B90" s="280" t="s">
        <v>173</v>
      </c>
      <c r="C90" s="281" t="s">
        <v>174</v>
      </c>
      <c r="D90" s="282" t="s">
        <v>106</v>
      </c>
      <c r="E90" s="283">
        <v>143.0352</v>
      </c>
      <c r="F90" s="283">
        <v>0</v>
      </c>
      <c r="G90" s="284">
        <f>E90*F90</f>
        <v>0</v>
      </c>
      <c r="H90" s="285">
        <v>0</v>
      </c>
      <c r="I90" s="286">
        <f>E90*H90</f>
        <v>0</v>
      </c>
      <c r="J90" s="285">
        <v>0</v>
      </c>
      <c r="K90" s="286">
        <f>E90*J90</f>
        <v>0</v>
      </c>
      <c r="O90" s="278">
        <v>2</v>
      </c>
      <c r="AA90" s="247">
        <v>1</v>
      </c>
      <c r="AB90" s="247">
        <v>1</v>
      </c>
      <c r="AC90" s="247">
        <v>1</v>
      </c>
      <c r="AZ90" s="247">
        <v>1</v>
      </c>
      <c r="BA90" s="247">
        <f>IF(AZ90=1,G90,0)</f>
        <v>0</v>
      </c>
      <c r="BB90" s="247">
        <f>IF(AZ90=2,G90,0)</f>
        <v>0</v>
      </c>
      <c r="BC90" s="247">
        <f>IF(AZ90=3,G90,0)</f>
        <v>0</v>
      </c>
      <c r="BD90" s="247">
        <f>IF(AZ90=4,G90,0)</f>
        <v>0</v>
      </c>
      <c r="BE90" s="247">
        <f>IF(AZ90=5,G90,0)</f>
        <v>0</v>
      </c>
      <c r="CA90" s="278">
        <v>1</v>
      </c>
      <c r="CB90" s="278">
        <v>1</v>
      </c>
    </row>
    <row r="91" spans="1:80">
      <c r="A91" s="287"/>
      <c r="B91" s="290"/>
      <c r="C91" s="291" t="s">
        <v>175</v>
      </c>
      <c r="D91" s="292"/>
      <c r="E91" s="293">
        <v>143.0352</v>
      </c>
      <c r="F91" s="294"/>
      <c r="G91" s="295"/>
      <c r="H91" s="296"/>
      <c r="I91" s="288"/>
      <c r="J91" s="297"/>
      <c r="K91" s="288"/>
      <c r="M91" s="289" t="s">
        <v>175</v>
      </c>
      <c r="O91" s="278"/>
    </row>
    <row r="92" spans="1:80">
      <c r="A92" s="279">
        <v>18</v>
      </c>
      <c r="B92" s="280" t="s">
        <v>176</v>
      </c>
      <c r="C92" s="281" t="s">
        <v>177</v>
      </c>
      <c r="D92" s="282" t="s">
        <v>106</v>
      </c>
      <c r="E92" s="283">
        <v>161.8152</v>
      </c>
      <c r="F92" s="283">
        <v>0</v>
      </c>
      <c r="G92" s="284">
        <f>E92*F92</f>
        <v>0</v>
      </c>
      <c r="H92" s="285">
        <v>0</v>
      </c>
      <c r="I92" s="286">
        <f>E92*H92</f>
        <v>0</v>
      </c>
      <c r="J92" s="285">
        <v>0</v>
      </c>
      <c r="K92" s="286">
        <f>E92*J92</f>
        <v>0</v>
      </c>
      <c r="O92" s="278">
        <v>2</v>
      </c>
      <c r="AA92" s="247">
        <v>1</v>
      </c>
      <c r="AB92" s="247">
        <v>1</v>
      </c>
      <c r="AC92" s="247">
        <v>1</v>
      </c>
      <c r="AZ92" s="247">
        <v>1</v>
      </c>
      <c r="BA92" s="247">
        <f>IF(AZ92=1,G92,0)</f>
        <v>0</v>
      </c>
      <c r="BB92" s="247">
        <f>IF(AZ92=2,G92,0)</f>
        <v>0</v>
      </c>
      <c r="BC92" s="247">
        <f>IF(AZ92=3,G92,0)</f>
        <v>0</v>
      </c>
      <c r="BD92" s="247">
        <f>IF(AZ92=4,G92,0)</f>
        <v>0</v>
      </c>
      <c r="BE92" s="247">
        <f>IF(AZ92=5,G92,0)</f>
        <v>0</v>
      </c>
      <c r="CA92" s="278">
        <v>1</v>
      </c>
      <c r="CB92" s="278">
        <v>1</v>
      </c>
    </row>
    <row r="93" spans="1:80">
      <c r="A93" s="287"/>
      <c r="B93" s="290"/>
      <c r="C93" s="291" t="s">
        <v>178</v>
      </c>
      <c r="D93" s="292"/>
      <c r="E93" s="293">
        <v>161.8152</v>
      </c>
      <c r="F93" s="294"/>
      <c r="G93" s="295"/>
      <c r="H93" s="296"/>
      <c r="I93" s="288"/>
      <c r="J93" s="297"/>
      <c r="K93" s="288"/>
      <c r="M93" s="289" t="s">
        <v>178</v>
      </c>
      <c r="O93" s="278"/>
    </row>
    <row r="94" spans="1:80">
      <c r="A94" s="279">
        <v>19</v>
      </c>
      <c r="B94" s="280" t="s">
        <v>179</v>
      </c>
      <c r="C94" s="281" t="s">
        <v>180</v>
      </c>
      <c r="D94" s="282" t="s">
        <v>106</v>
      </c>
      <c r="E94" s="283">
        <v>2396.52</v>
      </c>
      <c r="F94" s="283">
        <v>0</v>
      </c>
      <c r="G94" s="284">
        <f>E94*F94</f>
        <v>0</v>
      </c>
      <c r="H94" s="285">
        <v>0</v>
      </c>
      <c r="I94" s="286">
        <f>E94*H94</f>
        <v>0</v>
      </c>
      <c r="J94" s="285">
        <v>0</v>
      </c>
      <c r="K94" s="286">
        <f>E94*J94</f>
        <v>0</v>
      </c>
      <c r="O94" s="278">
        <v>2</v>
      </c>
      <c r="AA94" s="247">
        <v>1</v>
      </c>
      <c r="AB94" s="247">
        <v>1</v>
      </c>
      <c r="AC94" s="247">
        <v>1</v>
      </c>
      <c r="AZ94" s="247">
        <v>1</v>
      </c>
      <c r="BA94" s="247">
        <f>IF(AZ94=1,G94,0)</f>
        <v>0</v>
      </c>
      <c r="BB94" s="247">
        <f>IF(AZ94=2,G94,0)</f>
        <v>0</v>
      </c>
      <c r="BC94" s="247">
        <f>IF(AZ94=3,G94,0)</f>
        <v>0</v>
      </c>
      <c r="BD94" s="247">
        <f>IF(AZ94=4,G94,0)</f>
        <v>0</v>
      </c>
      <c r="BE94" s="247">
        <f>IF(AZ94=5,G94,0)</f>
        <v>0</v>
      </c>
      <c r="CA94" s="278">
        <v>1</v>
      </c>
      <c r="CB94" s="278">
        <v>1</v>
      </c>
    </row>
    <row r="95" spans="1:80">
      <c r="A95" s="287"/>
      <c r="B95" s="290"/>
      <c r="C95" s="291" t="s">
        <v>181</v>
      </c>
      <c r="D95" s="292"/>
      <c r="E95" s="293">
        <v>0</v>
      </c>
      <c r="F95" s="294"/>
      <c r="G95" s="295"/>
      <c r="H95" s="296"/>
      <c r="I95" s="288"/>
      <c r="J95" s="297"/>
      <c r="K95" s="288"/>
      <c r="M95" s="289" t="s">
        <v>181</v>
      </c>
      <c r="O95" s="278"/>
    </row>
    <row r="96" spans="1:80">
      <c r="A96" s="287"/>
      <c r="B96" s="290"/>
      <c r="C96" s="291" t="s">
        <v>182</v>
      </c>
      <c r="D96" s="292"/>
      <c r="E96" s="293">
        <v>1198.26</v>
      </c>
      <c r="F96" s="294"/>
      <c r="G96" s="295"/>
      <c r="H96" s="296"/>
      <c r="I96" s="288"/>
      <c r="J96" s="297"/>
      <c r="K96" s="288"/>
      <c r="M96" s="289" t="s">
        <v>182</v>
      </c>
      <c r="O96" s="278"/>
    </row>
    <row r="97" spans="1:80">
      <c r="A97" s="287"/>
      <c r="B97" s="290"/>
      <c r="C97" s="291" t="s">
        <v>183</v>
      </c>
      <c r="D97" s="292"/>
      <c r="E97" s="293">
        <v>1198.26</v>
      </c>
      <c r="F97" s="294"/>
      <c r="G97" s="295"/>
      <c r="H97" s="296"/>
      <c r="I97" s="288"/>
      <c r="J97" s="297"/>
      <c r="K97" s="288"/>
      <c r="M97" s="289" t="s">
        <v>183</v>
      </c>
      <c r="O97" s="278"/>
    </row>
    <row r="98" spans="1:80">
      <c r="A98" s="279">
        <v>20</v>
      </c>
      <c r="B98" s="280" t="s">
        <v>184</v>
      </c>
      <c r="C98" s="281" t="s">
        <v>185</v>
      </c>
      <c r="D98" s="282" t="s">
        <v>112</v>
      </c>
      <c r="E98" s="283">
        <v>16</v>
      </c>
      <c r="F98" s="283">
        <v>0</v>
      </c>
      <c r="G98" s="284">
        <f>E98*F98</f>
        <v>0</v>
      </c>
      <c r="H98" s="285">
        <v>0</v>
      </c>
      <c r="I98" s="286">
        <f>E98*H98</f>
        <v>0</v>
      </c>
      <c r="J98" s="285">
        <v>0</v>
      </c>
      <c r="K98" s="286">
        <f>E98*J98</f>
        <v>0</v>
      </c>
      <c r="O98" s="278">
        <v>2</v>
      </c>
      <c r="AA98" s="247">
        <v>1</v>
      </c>
      <c r="AB98" s="247">
        <v>1</v>
      </c>
      <c r="AC98" s="247">
        <v>1</v>
      </c>
      <c r="AZ98" s="247">
        <v>1</v>
      </c>
      <c r="BA98" s="247">
        <f>IF(AZ98=1,G98,0)</f>
        <v>0</v>
      </c>
      <c r="BB98" s="247">
        <f>IF(AZ98=2,G98,0)</f>
        <v>0</v>
      </c>
      <c r="BC98" s="247">
        <f>IF(AZ98=3,G98,0)</f>
        <v>0</v>
      </c>
      <c r="BD98" s="247">
        <f>IF(AZ98=4,G98,0)</f>
        <v>0</v>
      </c>
      <c r="BE98" s="247">
        <f>IF(AZ98=5,G98,0)</f>
        <v>0</v>
      </c>
      <c r="CA98" s="278">
        <v>1</v>
      </c>
      <c r="CB98" s="278">
        <v>1</v>
      </c>
    </row>
    <row r="99" spans="1:80">
      <c r="A99" s="279">
        <v>21</v>
      </c>
      <c r="B99" s="280" t="s">
        <v>186</v>
      </c>
      <c r="C99" s="281" t="s">
        <v>187</v>
      </c>
      <c r="D99" s="282" t="s">
        <v>112</v>
      </c>
      <c r="E99" s="283">
        <v>16</v>
      </c>
      <c r="F99" s="283">
        <v>0</v>
      </c>
      <c r="G99" s="284">
        <f>E99*F99</f>
        <v>0</v>
      </c>
      <c r="H99" s="285">
        <v>0</v>
      </c>
      <c r="I99" s="286">
        <f>E99*H99</f>
        <v>0</v>
      </c>
      <c r="J99" s="285">
        <v>0</v>
      </c>
      <c r="K99" s="286">
        <f>E99*J99</f>
        <v>0</v>
      </c>
      <c r="O99" s="278">
        <v>2</v>
      </c>
      <c r="AA99" s="247">
        <v>1</v>
      </c>
      <c r="AB99" s="247">
        <v>1</v>
      </c>
      <c r="AC99" s="247">
        <v>1</v>
      </c>
      <c r="AZ99" s="247">
        <v>1</v>
      </c>
      <c r="BA99" s="247">
        <f>IF(AZ99=1,G99,0)</f>
        <v>0</v>
      </c>
      <c r="BB99" s="247">
        <f>IF(AZ99=2,G99,0)</f>
        <v>0</v>
      </c>
      <c r="BC99" s="247">
        <f>IF(AZ99=3,G99,0)</f>
        <v>0</v>
      </c>
      <c r="BD99" s="247">
        <f>IF(AZ99=4,G99,0)</f>
        <v>0</v>
      </c>
      <c r="BE99" s="247">
        <f>IF(AZ99=5,G99,0)</f>
        <v>0</v>
      </c>
      <c r="CA99" s="278">
        <v>1</v>
      </c>
      <c r="CB99" s="278">
        <v>1</v>
      </c>
    </row>
    <row r="100" spans="1:80">
      <c r="A100" s="279">
        <v>22</v>
      </c>
      <c r="B100" s="280" t="s">
        <v>188</v>
      </c>
      <c r="C100" s="281" t="s">
        <v>189</v>
      </c>
      <c r="D100" s="282" t="s">
        <v>112</v>
      </c>
      <c r="E100" s="283">
        <v>16</v>
      </c>
      <c r="F100" s="283">
        <v>0</v>
      </c>
      <c r="G100" s="284">
        <f>E100*F100</f>
        <v>0</v>
      </c>
      <c r="H100" s="285">
        <v>0</v>
      </c>
      <c r="I100" s="286">
        <f>E100*H100</f>
        <v>0</v>
      </c>
      <c r="J100" s="285">
        <v>0</v>
      </c>
      <c r="K100" s="286">
        <f>E100*J100</f>
        <v>0</v>
      </c>
      <c r="O100" s="278">
        <v>2</v>
      </c>
      <c r="AA100" s="247">
        <v>1</v>
      </c>
      <c r="AB100" s="247">
        <v>1</v>
      </c>
      <c r="AC100" s="247">
        <v>1</v>
      </c>
      <c r="AZ100" s="247">
        <v>1</v>
      </c>
      <c r="BA100" s="247">
        <f>IF(AZ100=1,G100,0)</f>
        <v>0</v>
      </c>
      <c r="BB100" s="247">
        <f>IF(AZ100=2,G100,0)</f>
        <v>0</v>
      </c>
      <c r="BC100" s="247">
        <f>IF(AZ100=3,G100,0)</f>
        <v>0</v>
      </c>
      <c r="BD100" s="247">
        <f>IF(AZ100=4,G100,0)</f>
        <v>0</v>
      </c>
      <c r="BE100" s="247">
        <f>IF(AZ100=5,G100,0)</f>
        <v>0</v>
      </c>
      <c r="CA100" s="278">
        <v>1</v>
      </c>
      <c r="CB100" s="278">
        <v>1</v>
      </c>
    </row>
    <row r="101" spans="1:80">
      <c r="A101" s="279">
        <v>23</v>
      </c>
      <c r="B101" s="280" t="s">
        <v>190</v>
      </c>
      <c r="C101" s="281" t="s">
        <v>191</v>
      </c>
      <c r="D101" s="282" t="s">
        <v>112</v>
      </c>
      <c r="E101" s="283">
        <v>16</v>
      </c>
      <c r="F101" s="283">
        <v>0</v>
      </c>
      <c r="G101" s="284">
        <f>E101*F101</f>
        <v>0</v>
      </c>
      <c r="H101" s="285">
        <v>0</v>
      </c>
      <c r="I101" s="286">
        <f>E101*H101</f>
        <v>0</v>
      </c>
      <c r="J101" s="285">
        <v>0</v>
      </c>
      <c r="K101" s="286">
        <f>E101*J101</f>
        <v>0</v>
      </c>
      <c r="O101" s="278">
        <v>2</v>
      </c>
      <c r="AA101" s="247">
        <v>1</v>
      </c>
      <c r="AB101" s="247">
        <v>1</v>
      </c>
      <c r="AC101" s="247">
        <v>1</v>
      </c>
      <c r="AZ101" s="247">
        <v>1</v>
      </c>
      <c r="BA101" s="247">
        <f>IF(AZ101=1,G101,0)</f>
        <v>0</v>
      </c>
      <c r="BB101" s="247">
        <f>IF(AZ101=2,G101,0)</f>
        <v>0</v>
      </c>
      <c r="BC101" s="247">
        <f>IF(AZ101=3,G101,0)</f>
        <v>0</v>
      </c>
      <c r="BD101" s="247">
        <f>IF(AZ101=4,G101,0)</f>
        <v>0</v>
      </c>
      <c r="BE101" s="247">
        <f>IF(AZ101=5,G101,0)</f>
        <v>0</v>
      </c>
      <c r="CA101" s="278">
        <v>1</v>
      </c>
      <c r="CB101" s="278">
        <v>1</v>
      </c>
    </row>
    <row r="102" spans="1:80">
      <c r="A102" s="279">
        <v>24</v>
      </c>
      <c r="B102" s="280" t="s">
        <v>192</v>
      </c>
      <c r="C102" s="281" t="s">
        <v>193</v>
      </c>
      <c r="D102" s="282" t="s">
        <v>106</v>
      </c>
      <c r="E102" s="283">
        <v>412.35</v>
      </c>
      <c r="F102" s="283">
        <v>0</v>
      </c>
      <c r="G102" s="284">
        <f>E102*F102</f>
        <v>0</v>
      </c>
      <c r="H102" s="285">
        <v>0</v>
      </c>
      <c r="I102" s="286">
        <f>E102*H102</f>
        <v>0</v>
      </c>
      <c r="J102" s="285">
        <v>0</v>
      </c>
      <c r="K102" s="286">
        <f>E102*J102</f>
        <v>0</v>
      </c>
      <c r="O102" s="278">
        <v>2</v>
      </c>
      <c r="AA102" s="247">
        <v>1</v>
      </c>
      <c r="AB102" s="247">
        <v>1</v>
      </c>
      <c r="AC102" s="247">
        <v>1</v>
      </c>
      <c r="AZ102" s="247">
        <v>1</v>
      </c>
      <c r="BA102" s="247">
        <f>IF(AZ102=1,G102,0)</f>
        <v>0</v>
      </c>
      <c r="BB102" s="247">
        <f>IF(AZ102=2,G102,0)</f>
        <v>0</v>
      </c>
      <c r="BC102" s="247">
        <f>IF(AZ102=3,G102,0)</f>
        <v>0</v>
      </c>
      <c r="BD102" s="247">
        <f>IF(AZ102=4,G102,0)</f>
        <v>0</v>
      </c>
      <c r="BE102" s="247">
        <f>IF(AZ102=5,G102,0)</f>
        <v>0</v>
      </c>
      <c r="CA102" s="278">
        <v>1</v>
      </c>
      <c r="CB102" s="278">
        <v>1</v>
      </c>
    </row>
    <row r="103" spans="1:80">
      <c r="A103" s="287"/>
      <c r="B103" s="290"/>
      <c r="C103" s="291" t="s">
        <v>194</v>
      </c>
      <c r="D103" s="292"/>
      <c r="E103" s="293">
        <v>0</v>
      </c>
      <c r="F103" s="294"/>
      <c r="G103" s="295"/>
      <c r="H103" s="296"/>
      <c r="I103" s="288"/>
      <c r="J103" s="297"/>
      <c r="K103" s="288"/>
      <c r="M103" s="289" t="s">
        <v>194</v>
      </c>
      <c r="O103" s="278"/>
    </row>
    <row r="104" spans="1:80">
      <c r="A104" s="287"/>
      <c r="B104" s="290"/>
      <c r="C104" s="291" t="s">
        <v>195</v>
      </c>
      <c r="D104" s="292"/>
      <c r="E104" s="293">
        <v>1610.61</v>
      </c>
      <c r="F104" s="294"/>
      <c r="G104" s="295"/>
      <c r="H104" s="296"/>
      <c r="I104" s="288"/>
      <c r="J104" s="297"/>
      <c r="K104" s="288"/>
      <c r="M104" s="289" t="s">
        <v>195</v>
      </c>
      <c r="O104" s="278"/>
    </row>
    <row r="105" spans="1:80">
      <c r="A105" s="287"/>
      <c r="B105" s="290"/>
      <c r="C105" s="291" t="s">
        <v>196</v>
      </c>
      <c r="D105" s="292"/>
      <c r="E105" s="293">
        <v>-1198.26</v>
      </c>
      <c r="F105" s="294"/>
      <c r="G105" s="295"/>
      <c r="H105" s="296"/>
      <c r="I105" s="288"/>
      <c r="J105" s="297"/>
      <c r="K105" s="288"/>
      <c r="M105" s="289" t="s">
        <v>196</v>
      </c>
      <c r="O105" s="278"/>
    </row>
    <row r="106" spans="1:80">
      <c r="A106" s="279">
        <v>25</v>
      </c>
      <c r="B106" s="280" t="s">
        <v>197</v>
      </c>
      <c r="C106" s="281" t="s">
        <v>198</v>
      </c>
      <c r="D106" s="282" t="s">
        <v>106</v>
      </c>
      <c r="E106" s="283">
        <v>1368.44</v>
      </c>
      <c r="F106" s="283">
        <v>0</v>
      </c>
      <c r="G106" s="284">
        <f>E106*F106</f>
        <v>0</v>
      </c>
      <c r="H106" s="285">
        <v>0</v>
      </c>
      <c r="I106" s="286">
        <f>E106*H106</f>
        <v>0</v>
      </c>
      <c r="J106" s="285">
        <v>0</v>
      </c>
      <c r="K106" s="286">
        <f>E106*J106</f>
        <v>0</v>
      </c>
      <c r="O106" s="278">
        <v>2</v>
      </c>
      <c r="AA106" s="247">
        <v>1</v>
      </c>
      <c r="AB106" s="247">
        <v>1</v>
      </c>
      <c r="AC106" s="247">
        <v>1</v>
      </c>
      <c r="AZ106" s="247">
        <v>1</v>
      </c>
      <c r="BA106" s="247">
        <f>IF(AZ106=1,G106,0)</f>
        <v>0</v>
      </c>
      <c r="BB106" s="247">
        <f>IF(AZ106=2,G106,0)</f>
        <v>0</v>
      </c>
      <c r="BC106" s="247">
        <f>IF(AZ106=3,G106,0)</f>
        <v>0</v>
      </c>
      <c r="BD106" s="247">
        <f>IF(AZ106=4,G106,0)</f>
        <v>0</v>
      </c>
      <c r="BE106" s="247">
        <f>IF(AZ106=5,G106,0)</f>
        <v>0</v>
      </c>
      <c r="CA106" s="278">
        <v>1</v>
      </c>
      <c r="CB106" s="278">
        <v>1</v>
      </c>
    </row>
    <row r="107" spans="1:80">
      <c r="A107" s="287"/>
      <c r="B107" s="290"/>
      <c r="C107" s="291" t="s">
        <v>199</v>
      </c>
      <c r="D107" s="292"/>
      <c r="E107" s="293">
        <v>0</v>
      </c>
      <c r="F107" s="294"/>
      <c r="G107" s="295"/>
      <c r="H107" s="296"/>
      <c r="I107" s="288"/>
      <c r="J107" s="297"/>
      <c r="K107" s="288"/>
      <c r="M107" s="289" t="s">
        <v>199</v>
      </c>
      <c r="O107" s="278"/>
    </row>
    <row r="108" spans="1:80">
      <c r="A108" s="287"/>
      <c r="B108" s="290"/>
      <c r="C108" s="291" t="s">
        <v>200</v>
      </c>
      <c r="D108" s="292"/>
      <c r="E108" s="293">
        <v>1368.44</v>
      </c>
      <c r="F108" s="294"/>
      <c r="G108" s="295"/>
      <c r="H108" s="296"/>
      <c r="I108" s="288"/>
      <c r="J108" s="297"/>
      <c r="K108" s="288"/>
      <c r="M108" s="289" t="s">
        <v>200</v>
      </c>
      <c r="O108" s="278"/>
    </row>
    <row r="109" spans="1:80">
      <c r="A109" s="279">
        <v>26</v>
      </c>
      <c r="B109" s="280" t="s">
        <v>201</v>
      </c>
      <c r="C109" s="281" t="s">
        <v>202</v>
      </c>
      <c r="D109" s="282" t="s">
        <v>106</v>
      </c>
      <c r="E109" s="283">
        <v>1610.61</v>
      </c>
      <c r="F109" s="283">
        <v>0</v>
      </c>
      <c r="G109" s="284">
        <f>E109*F109</f>
        <v>0</v>
      </c>
      <c r="H109" s="285">
        <v>0</v>
      </c>
      <c r="I109" s="286">
        <f>E109*H109</f>
        <v>0</v>
      </c>
      <c r="J109" s="285">
        <v>0</v>
      </c>
      <c r="K109" s="286">
        <f>E109*J109</f>
        <v>0</v>
      </c>
      <c r="O109" s="278">
        <v>2</v>
      </c>
      <c r="AA109" s="247">
        <v>1</v>
      </c>
      <c r="AB109" s="247">
        <v>1</v>
      </c>
      <c r="AC109" s="247">
        <v>1</v>
      </c>
      <c r="AZ109" s="247">
        <v>1</v>
      </c>
      <c r="BA109" s="247">
        <f>IF(AZ109=1,G109,0)</f>
        <v>0</v>
      </c>
      <c r="BB109" s="247">
        <f>IF(AZ109=2,G109,0)</f>
        <v>0</v>
      </c>
      <c r="BC109" s="247">
        <f>IF(AZ109=3,G109,0)</f>
        <v>0</v>
      </c>
      <c r="BD109" s="247">
        <f>IF(AZ109=4,G109,0)</f>
        <v>0</v>
      </c>
      <c r="BE109" s="247">
        <f>IF(AZ109=5,G109,0)</f>
        <v>0</v>
      </c>
      <c r="CA109" s="278">
        <v>1</v>
      </c>
      <c r="CB109" s="278">
        <v>1</v>
      </c>
    </row>
    <row r="110" spans="1:80">
      <c r="A110" s="287"/>
      <c r="B110" s="290"/>
      <c r="C110" s="291" t="s">
        <v>203</v>
      </c>
      <c r="D110" s="292"/>
      <c r="E110" s="293">
        <v>1610.61</v>
      </c>
      <c r="F110" s="294"/>
      <c r="G110" s="295"/>
      <c r="H110" s="296"/>
      <c r="I110" s="288"/>
      <c r="J110" s="297"/>
      <c r="K110" s="288"/>
      <c r="M110" s="289" t="s">
        <v>203</v>
      </c>
      <c r="O110" s="278"/>
    </row>
    <row r="111" spans="1:80">
      <c r="A111" s="279">
        <v>27</v>
      </c>
      <c r="B111" s="280" t="s">
        <v>204</v>
      </c>
      <c r="C111" s="281" t="s">
        <v>205</v>
      </c>
      <c r="D111" s="282" t="s">
        <v>106</v>
      </c>
      <c r="E111" s="283">
        <v>2566.6999999999998</v>
      </c>
      <c r="F111" s="283">
        <v>0</v>
      </c>
      <c r="G111" s="284">
        <f>E111*F111</f>
        <v>0</v>
      </c>
      <c r="H111" s="285">
        <v>0</v>
      </c>
      <c r="I111" s="286">
        <f>E111*H111</f>
        <v>0</v>
      </c>
      <c r="J111" s="285">
        <v>0</v>
      </c>
      <c r="K111" s="286">
        <f>E111*J111</f>
        <v>0</v>
      </c>
      <c r="O111" s="278">
        <v>2</v>
      </c>
      <c r="AA111" s="247">
        <v>1</v>
      </c>
      <c r="AB111" s="247">
        <v>1</v>
      </c>
      <c r="AC111" s="247">
        <v>1</v>
      </c>
      <c r="AZ111" s="247">
        <v>1</v>
      </c>
      <c r="BA111" s="247">
        <f>IF(AZ111=1,G111,0)</f>
        <v>0</v>
      </c>
      <c r="BB111" s="247">
        <f>IF(AZ111=2,G111,0)</f>
        <v>0</v>
      </c>
      <c r="BC111" s="247">
        <f>IF(AZ111=3,G111,0)</f>
        <v>0</v>
      </c>
      <c r="BD111" s="247">
        <f>IF(AZ111=4,G111,0)</f>
        <v>0</v>
      </c>
      <c r="BE111" s="247">
        <f>IF(AZ111=5,G111,0)</f>
        <v>0</v>
      </c>
      <c r="CA111" s="278">
        <v>1</v>
      </c>
      <c r="CB111" s="278">
        <v>1</v>
      </c>
    </row>
    <row r="112" spans="1:80">
      <c r="A112" s="287"/>
      <c r="B112" s="290"/>
      <c r="C112" s="291" t="s">
        <v>206</v>
      </c>
      <c r="D112" s="292"/>
      <c r="E112" s="293">
        <v>0</v>
      </c>
      <c r="F112" s="294"/>
      <c r="G112" s="295"/>
      <c r="H112" s="296"/>
      <c r="I112" s="288"/>
      <c r="J112" s="297"/>
      <c r="K112" s="288"/>
      <c r="M112" s="289" t="s">
        <v>206</v>
      </c>
      <c r="O112" s="278"/>
    </row>
    <row r="113" spans="1:80">
      <c r="A113" s="287"/>
      <c r="B113" s="290"/>
      <c r="C113" s="291" t="s">
        <v>207</v>
      </c>
      <c r="D113" s="292"/>
      <c r="E113" s="293">
        <v>1198.26</v>
      </c>
      <c r="F113" s="294"/>
      <c r="G113" s="295"/>
      <c r="H113" s="296"/>
      <c r="I113" s="288"/>
      <c r="J113" s="297"/>
      <c r="K113" s="288"/>
      <c r="M113" s="289" t="s">
        <v>207</v>
      </c>
      <c r="O113" s="278"/>
    </row>
    <row r="114" spans="1:80">
      <c r="A114" s="287"/>
      <c r="B114" s="290"/>
      <c r="C114" s="291" t="s">
        <v>208</v>
      </c>
      <c r="D114" s="292"/>
      <c r="E114" s="293">
        <v>1368.44</v>
      </c>
      <c r="F114" s="294"/>
      <c r="G114" s="295"/>
      <c r="H114" s="296"/>
      <c r="I114" s="288"/>
      <c r="J114" s="297"/>
      <c r="K114" s="288"/>
      <c r="M114" s="289" t="s">
        <v>208</v>
      </c>
      <c r="O114" s="278"/>
    </row>
    <row r="115" spans="1:80">
      <c r="A115" s="279">
        <v>28</v>
      </c>
      <c r="B115" s="280" t="s">
        <v>209</v>
      </c>
      <c r="C115" s="281" t="s">
        <v>210</v>
      </c>
      <c r="D115" s="282" t="s">
        <v>106</v>
      </c>
      <c r="E115" s="283">
        <v>1610.6110000000001</v>
      </c>
      <c r="F115" s="283">
        <v>0</v>
      </c>
      <c r="G115" s="284">
        <f>E115*F115</f>
        <v>0</v>
      </c>
      <c r="H115" s="285">
        <v>0</v>
      </c>
      <c r="I115" s="286">
        <f>E115*H115</f>
        <v>0</v>
      </c>
      <c r="J115" s="285">
        <v>0</v>
      </c>
      <c r="K115" s="286">
        <f>E115*J115</f>
        <v>0</v>
      </c>
      <c r="O115" s="278">
        <v>2</v>
      </c>
      <c r="AA115" s="247">
        <v>1</v>
      </c>
      <c r="AB115" s="247">
        <v>1</v>
      </c>
      <c r="AC115" s="247">
        <v>1</v>
      </c>
      <c r="AZ115" s="247">
        <v>1</v>
      </c>
      <c r="BA115" s="247">
        <f>IF(AZ115=1,G115,0)</f>
        <v>0</v>
      </c>
      <c r="BB115" s="247">
        <f>IF(AZ115=2,G115,0)</f>
        <v>0</v>
      </c>
      <c r="BC115" s="247">
        <f>IF(AZ115=3,G115,0)</f>
        <v>0</v>
      </c>
      <c r="BD115" s="247">
        <f>IF(AZ115=4,G115,0)</f>
        <v>0</v>
      </c>
      <c r="BE115" s="247">
        <f>IF(AZ115=5,G115,0)</f>
        <v>0</v>
      </c>
      <c r="CA115" s="278">
        <v>1</v>
      </c>
      <c r="CB115" s="278">
        <v>1</v>
      </c>
    </row>
    <row r="116" spans="1:80">
      <c r="A116" s="287"/>
      <c r="B116" s="290"/>
      <c r="C116" s="291" t="s">
        <v>211</v>
      </c>
      <c r="D116" s="292"/>
      <c r="E116" s="293">
        <v>0</v>
      </c>
      <c r="F116" s="294"/>
      <c r="G116" s="295"/>
      <c r="H116" s="296"/>
      <c r="I116" s="288"/>
      <c r="J116" s="297"/>
      <c r="K116" s="288"/>
      <c r="M116" s="289" t="s">
        <v>211</v>
      </c>
      <c r="O116" s="278"/>
    </row>
    <row r="117" spans="1:80">
      <c r="A117" s="287"/>
      <c r="B117" s="290"/>
      <c r="C117" s="291" t="s">
        <v>122</v>
      </c>
      <c r="D117" s="292"/>
      <c r="E117" s="293">
        <v>958.8</v>
      </c>
      <c r="F117" s="294"/>
      <c r="G117" s="295"/>
      <c r="H117" s="296"/>
      <c r="I117" s="288"/>
      <c r="J117" s="297"/>
      <c r="K117" s="288"/>
      <c r="M117" s="289" t="s">
        <v>122</v>
      </c>
      <c r="O117" s="278"/>
    </row>
    <row r="118" spans="1:80">
      <c r="A118" s="287"/>
      <c r="B118" s="290"/>
      <c r="C118" s="291" t="s">
        <v>138</v>
      </c>
      <c r="D118" s="292"/>
      <c r="E118" s="293">
        <v>646.1662</v>
      </c>
      <c r="F118" s="294"/>
      <c r="G118" s="295"/>
      <c r="H118" s="296"/>
      <c r="I118" s="288"/>
      <c r="J118" s="297"/>
      <c r="K118" s="288"/>
      <c r="M118" s="289" t="s">
        <v>138</v>
      </c>
      <c r="O118" s="278"/>
    </row>
    <row r="119" spans="1:80">
      <c r="A119" s="287"/>
      <c r="B119" s="290"/>
      <c r="C119" s="291" t="s">
        <v>212</v>
      </c>
      <c r="D119" s="292"/>
      <c r="E119" s="293">
        <v>5.6448</v>
      </c>
      <c r="F119" s="294"/>
      <c r="G119" s="295"/>
      <c r="H119" s="296"/>
      <c r="I119" s="288"/>
      <c r="J119" s="297"/>
      <c r="K119" s="288"/>
      <c r="M119" s="289" t="s">
        <v>212</v>
      </c>
      <c r="O119" s="278"/>
    </row>
    <row r="120" spans="1:80">
      <c r="A120" s="279">
        <v>29</v>
      </c>
      <c r="B120" s="280" t="s">
        <v>213</v>
      </c>
      <c r="C120" s="281" t="s">
        <v>214</v>
      </c>
      <c r="D120" s="282" t="s">
        <v>106</v>
      </c>
      <c r="E120" s="283">
        <v>1368.44</v>
      </c>
      <c r="F120" s="283">
        <v>0</v>
      </c>
      <c r="G120" s="284">
        <f>E120*F120</f>
        <v>0</v>
      </c>
      <c r="H120" s="285">
        <v>0</v>
      </c>
      <c r="I120" s="286">
        <f>E120*H120</f>
        <v>0</v>
      </c>
      <c r="J120" s="285">
        <v>0</v>
      </c>
      <c r="K120" s="286">
        <f>E120*J120</f>
        <v>0</v>
      </c>
      <c r="O120" s="278">
        <v>2</v>
      </c>
      <c r="AA120" s="247">
        <v>1</v>
      </c>
      <c r="AB120" s="247">
        <v>1</v>
      </c>
      <c r="AC120" s="247">
        <v>1</v>
      </c>
      <c r="AZ120" s="247">
        <v>1</v>
      </c>
      <c r="BA120" s="247">
        <f>IF(AZ120=1,G120,0)</f>
        <v>0</v>
      </c>
      <c r="BB120" s="247">
        <f>IF(AZ120=2,G120,0)</f>
        <v>0</v>
      </c>
      <c r="BC120" s="247">
        <f>IF(AZ120=3,G120,0)</f>
        <v>0</v>
      </c>
      <c r="BD120" s="247">
        <f>IF(AZ120=4,G120,0)</f>
        <v>0</v>
      </c>
      <c r="BE120" s="247">
        <f>IF(AZ120=5,G120,0)</f>
        <v>0</v>
      </c>
      <c r="CA120" s="278">
        <v>1</v>
      </c>
      <c r="CB120" s="278">
        <v>1</v>
      </c>
    </row>
    <row r="121" spans="1:80">
      <c r="A121" s="287"/>
      <c r="B121" s="290"/>
      <c r="C121" s="291" t="s">
        <v>200</v>
      </c>
      <c r="D121" s="292"/>
      <c r="E121" s="293">
        <v>1368.44</v>
      </c>
      <c r="F121" s="294"/>
      <c r="G121" s="295"/>
      <c r="H121" s="296"/>
      <c r="I121" s="288"/>
      <c r="J121" s="297"/>
      <c r="K121" s="288"/>
      <c r="M121" s="289" t="s">
        <v>200</v>
      </c>
      <c r="O121" s="278"/>
    </row>
    <row r="122" spans="1:80">
      <c r="A122" s="279">
        <v>30</v>
      </c>
      <c r="B122" s="280" t="s">
        <v>215</v>
      </c>
      <c r="C122" s="281" t="s">
        <v>216</v>
      </c>
      <c r="D122" s="282" t="s">
        <v>106</v>
      </c>
      <c r="E122" s="283">
        <v>80.384</v>
      </c>
      <c r="F122" s="283">
        <v>0</v>
      </c>
      <c r="G122" s="284">
        <f>E122*F122</f>
        <v>0</v>
      </c>
      <c r="H122" s="285">
        <v>0</v>
      </c>
      <c r="I122" s="286">
        <f>E122*H122</f>
        <v>0</v>
      </c>
      <c r="J122" s="285">
        <v>0</v>
      </c>
      <c r="K122" s="286">
        <f>E122*J122</f>
        <v>0</v>
      </c>
      <c r="O122" s="278">
        <v>2</v>
      </c>
      <c r="AA122" s="247">
        <v>1</v>
      </c>
      <c r="AB122" s="247">
        <v>1</v>
      </c>
      <c r="AC122" s="247">
        <v>1</v>
      </c>
      <c r="AZ122" s="247">
        <v>1</v>
      </c>
      <c r="BA122" s="247">
        <f>IF(AZ122=1,G122,0)</f>
        <v>0</v>
      </c>
      <c r="BB122" s="247">
        <f>IF(AZ122=2,G122,0)</f>
        <v>0</v>
      </c>
      <c r="BC122" s="247">
        <f>IF(AZ122=3,G122,0)</f>
        <v>0</v>
      </c>
      <c r="BD122" s="247">
        <f>IF(AZ122=4,G122,0)</f>
        <v>0</v>
      </c>
      <c r="BE122" s="247">
        <f>IF(AZ122=5,G122,0)</f>
        <v>0</v>
      </c>
      <c r="CA122" s="278">
        <v>1</v>
      </c>
      <c r="CB122" s="278">
        <v>1</v>
      </c>
    </row>
    <row r="123" spans="1:80">
      <c r="A123" s="287"/>
      <c r="B123" s="290"/>
      <c r="C123" s="291" t="s">
        <v>217</v>
      </c>
      <c r="D123" s="292"/>
      <c r="E123" s="293">
        <v>80.384</v>
      </c>
      <c r="F123" s="294"/>
      <c r="G123" s="295"/>
      <c r="H123" s="296"/>
      <c r="I123" s="288"/>
      <c r="J123" s="297"/>
      <c r="K123" s="288"/>
      <c r="M123" s="289" t="s">
        <v>217</v>
      </c>
      <c r="O123" s="278"/>
    </row>
    <row r="124" spans="1:80">
      <c r="A124" s="279">
        <v>31</v>
      </c>
      <c r="B124" s="280" t="s">
        <v>218</v>
      </c>
      <c r="C124" s="281" t="s">
        <v>219</v>
      </c>
      <c r="D124" s="282" t="s">
        <v>220</v>
      </c>
      <c r="E124" s="283">
        <v>659.76</v>
      </c>
      <c r="F124" s="283">
        <v>0</v>
      </c>
      <c r="G124" s="284">
        <f>E124*F124</f>
        <v>0</v>
      </c>
      <c r="H124" s="285">
        <v>1</v>
      </c>
      <c r="I124" s="286">
        <f>E124*H124</f>
        <v>659.76</v>
      </c>
      <c r="J124" s="285"/>
      <c r="K124" s="286">
        <f>E124*J124</f>
        <v>0</v>
      </c>
      <c r="O124" s="278">
        <v>2</v>
      </c>
      <c r="AA124" s="247">
        <v>3</v>
      </c>
      <c r="AB124" s="247">
        <v>1</v>
      </c>
      <c r="AC124" s="247" t="s">
        <v>218</v>
      </c>
      <c r="AZ124" s="247">
        <v>1</v>
      </c>
      <c r="BA124" s="247">
        <f>IF(AZ124=1,G124,0)</f>
        <v>0</v>
      </c>
      <c r="BB124" s="247">
        <f>IF(AZ124=2,G124,0)</f>
        <v>0</v>
      </c>
      <c r="BC124" s="247">
        <f>IF(AZ124=3,G124,0)</f>
        <v>0</v>
      </c>
      <c r="BD124" s="247">
        <f>IF(AZ124=4,G124,0)</f>
        <v>0</v>
      </c>
      <c r="BE124" s="247">
        <f>IF(AZ124=5,G124,0)</f>
        <v>0</v>
      </c>
      <c r="CA124" s="278">
        <v>3</v>
      </c>
      <c r="CB124" s="278">
        <v>1</v>
      </c>
    </row>
    <row r="125" spans="1:80">
      <c r="A125" s="287"/>
      <c r="B125" s="290"/>
      <c r="C125" s="291" t="s">
        <v>221</v>
      </c>
      <c r="D125" s="292"/>
      <c r="E125" s="293">
        <v>659.76</v>
      </c>
      <c r="F125" s="294"/>
      <c r="G125" s="295"/>
      <c r="H125" s="296"/>
      <c r="I125" s="288"/>
      <c r="J125" s="297"/>
      <c r="K125" s="288"/>
      <c r="M125" s="289" t="s">
        <v>221</v>
      </c>
      <c r="O125" s="278"/>
    </row>
    <row r="126" spans="1:80">
      <c r="A126" s="298"/>
      <c r="B126" s="299" t="s">
        <v>96</v>
      </c>
      <c r="C126" s="300" t="s">
        <v>109</v>
      </c>
      <c r="D126" s="301"/>
      <c r="E126" s="302"/>
      <c r="F126" s="303"/>
      <c r="G126" s="304">
        <f>SUM(G7:G125)</f>
        <v>0</v>
      </c>
      <c r="H126" s="305"/>
      <c r="I126" s="306">
        <f>SUM(I7:I125)</f>
        <v>672.03069483000002</v>
      </c>
      <c r="J126" s="305"/>
      <c r="K126" s="306">
        <f>SUM(K7:K125)</f>
        <v>0</v>
      </c>
      <c r="O126" s="278">
        <v>4</v>
      </c>
      <c r="BA126" s="307">
        <f>SUM(BA7:BA125)</f>
        <v>0</v>
      </c>
      <c r="BB126" s="307">
        <f>SUM(BB7:BB125)</f>
        <v>0</v>
      </c>
      <c r="BC126" s="307">
        <f>SUM(BC7:BC125)</f>
        <v>0</v>
      </c>
      <c r="BD126" s="307">
        <f>SUM(BD7:BD125)</f>
        <v>0</v>
      </c>
      <c r="BE126" s="307">
        <f>SUM(BE7:BE125)</f>
        <v>0</v>
      </c>
    </row>
    <row r="127" spans="1:80">
      <c r="A127" s="268" t="s">
        <v>93</v>
      </c>
      <c r="B127" s="269" t="s">
        <v>222</v>
      </c>
      <c r="C127" s="270" t="s">
        <v>223</v>
      </c>
      <c r="D127" s="271"/>
      <c r="E127" s="272"/>
      <c r="F127" s="272"/>
      <c r="G127" s="273"/>
      <c r="H127" s="274"/>
      <c r="I127" s="275"/>
      <c r="J127" s="276"/>
      <c r="K127" s="277"/>
      <c r="O127" s="278">
        <v>1</v>
      </c>
    </row>
    <row r="128" spans="1:80" ht="22.5">
      <c r="A128" s="279">
        <v>32</v>
      </c>
      <c r="B128" s="280" t="s">
        <v>225</v>
      </c>
      <c r="C128" s="281" t="s">
        <v>226</v>
      </c>
      <c r="D128" s="282" t="s">
        <v>227</v>
      </c>
      <c r="E128" s="283">
        <v>27</v>
      </c>
      <c r="F128" s="283">
        <v>0</v>
      </c>
      <c r="G128" s="284">
        <f>E128*F128</f>
        <v>0</v>
      </c>
      <c r="H128" s="285">
        <v>2.0000000000000001E-4</v>
      </c>
      <c r="I128" s="286">
        <f>E128*H128</f>
        <v>5.4000000000000003E-3</v>
      </c>
      <c r="J128" s="285">
        <v>0</v>
      </c>
      <c r="K128" s="286">
        <f>E128*J128</f>
        <v>0</v>
      </c>
      <c r="O128" s="278">
        <v>2</v>
      </c>
      <c r="AA128" s="247">
        <v>2</v>
      </c>
      <c r="AB128" s="247">
        <v>1</v>
      </c>
      <c r="AC128" s="247">
        <v>1</v>
      </c>
      <c r="AZ128" s="247">
        <v>1</v>
      </c>
      <c r="BA128" s="247">
        <f>IF(AZ128=1,G128,0)</f>
        <v>0</v>
      </c>
      <c r="BB128" s="247">
        <f>IF(AZ128=2,G128,0)</f>
        <v>0</v>
      </c>
      <c r="BC128" s="247">
        <f>IF(AZ128=3,G128,0)</f>
        <v>0</v>
      </c>
      <c r="BD128" s="247">
        <f>IF(AZ128=4,G128,0)</f>
        <v>0</v>
      </c>
      <c r="BE128" s="247">
        <f>IF(AZ128=5,G128,0)</f>
        <v>0</v>
      </c>
      <c r="CA128" s="278">
        <v>2</v>
      </c>
      <c r="CB128" s="278">
        <v>1</v>
      </c>
    </row>
    <row r="129" spans="1:80" ht="22.5">
      <c r="A129" s="279">
        <v>33</v>
      </c>
      <c r="B129" s="280" t="s">
        <v>228</v>
      </c>
      <c r="C129" s="281" t="s">
        <v>229</v>
      </c>
      <c r="D129" s="282" t="s">
        <v>227</v>
      </c>
      <c r="E129" s="283">
        <v>420</v>
      </c>
      <c r="F129" s="283">
        <v>0</v>
      </c>
      <c r="G129" s="284">
        <f>E129*F129</f>
        <v>0</v>
      </c>
      <c r="H129" s="285">
        <v>2.0000000000000001E-4</v>
      </c>
      <c r="I129" s="286">
        <f>E129*H129</f>
        <v>8.4000000000000005E-2</v>
      </c>
      <c r="J129" s="285">
        <v>0</v>
      </c>
      <c r="K129" s="286">
        <f>E129*J129</f>
        <v>0</v>
      </c>
      <c r="O129" s="278">
        <v>2</v>
      </c>
      <c r="AA129" s="247">
        <v>2</v>
      </c>
      <c r="AB129" s="247">
        <v>1</v>
      </c>
      <c r="AC129" s="247">
        <v>1</v>
      </c>
      <c r="AZ129" s="247">
        <v>1</v>
      </c>
      <c r="BA129" s="247">
        <f>IF(AZ129=1,G129,0)</f>
        <v>0</v>
      </c>
      <c r="BB129" s="247">
        <f>IF(AZ129=2,G129,0)</f>
        <v>0</v>
      </c>
      <c r="BC129" s="247">
        <f>IF(AZ129=3,G129,0)</f>
        <v>0</v>
      </c>
      <c r="BD129" s="247">
        <f>IF(AZ129=4,G129,0)</f>
        <v>0</v>
      </c>
      <c r="BE129" s="247">
        <f>IF(AZ129=5,G129,0)</f>
        <v>0</v>
      </c>
      <c r="CA129" s="278">
        <v>2</v>
      </c>
      <c r="CB129" s="278">
        <v>1</v>
      </c>
    </row>
    <row r="130" spans="1:80">
      <c r="A130" s="279">
        <v>34</v>
      </c>
      <c r="B130" s="280" t="s">
        <v>230</v>
      </c>
      <c r="C130" s="281" t="s">
        <v>231</v>
      </c>
      <c r="D130" s="282" t="s">
        <v>227</v>
      </c>
      <c r="E130" s="283">
        <v>420</v>
      </c>
      <c r="F130" s="283">
        <v>0</v>
      </c>
      <c r="G130" s="284">
        <f>E130*F130</f>
        <v>0</v>
      </c>
      <c r="H130" s="285">
        <v>3.0000000000000001E-5</v>
      </c>
      <c r="I130" s="286">
        <f>E130*H130</f>
        <v>1.26E-2</v>
      </c>
      <c r="J130" s="285">
        <v>0</v>
      </c>
      <c r="K130" s="286">
        <f>E130*J130</f>
        <v>0</v>
      </c>
      <c r="O130" s="278">
        <v>2</v>
      </c>
      <c r="AA130" s="247">
        <v>2</v>
      </c>
      <c r="AB130" s="247">
        <v>1</v>
      </c>
      <c r="AC130" s="247">
        <v>1</v>
      </c>
      <c r="AZ130" s="247">
        <v>1</v>
      </c>
      <c r="BA130" s="247">
        <f>IF(AZ130=1,G130,0)</f>
        <v>0</v>
      </c>
      <c r="BB130" s="247">
        <f>IF(AZ130=2,G130,0)</f>
        <v>0</v>
      </c>
      <c r="BC130" s="247">
        <f>IF(AZ130=3,G130,0)</f>
        <v>0</v>
      </c>
      <c r="BD130" s="247">
        <f>IF(AZ130=4,G130,0)</f>
        <v>0</v>
      </c>
      <c r="BE130" s="247">
        <f>IF(AZ130=5,G130,0)</f>
        <v>0</v>
      </c>
      <c r="CA130" s="278">
        <v>2</v>
      </c>
      <c r="CB130" s="278">
        <v>1</v>
      </c>
    </row>
    <row r="131" spans="1:80">
      <c r="A131" s="279">
        <v>35</v>
      </c>
      <c r="B131" s="280" t="s">
        <v>232</v>
      </c>
      <c r="C131" s="281" t="s">
        <v>233</v>
      </c>
      <c r="D131" s="282" t="s">
        <v>112</v>
      </c>
      <c r="E131" s="283">
        <v>54</v>
      </c>
      <c r="F131" s="283">
        <v>0</v>
      </c>
      <c r="G131" s="284">
        <f>E131*F131</f>
        <v>0</v>
      </c>
      <c r="H131" s="285">
        <v>0</v>
      </c>
      <c r="I131" s="286">
        <f>E131*H131</f>
        <v>0</v>
      </c>
      <c r="J131" s="285">
        <v>0</v>
      </c>
      <c r="K131" s="286">
        <f>E131*J131</f>
        <v>0</v>
      </c>
      <c r="O131" s="278">
        <v>2</v>
      </c>
      <c r="AA131" s="247">
        <v>2</v>
      </c>
      <c r="AB131" s="247">
        <v>1</v>
      </c>
      <c r="AC131" s="247">
        <v>1</v>
      </c>
      <c r="AZ131" s="247">
        <v>1</v>
      </c>
      <c r="BA131" s="247">
        <f>IF(AZ131=1,G131,0)</f>
        <v>0</v>
      </c>
      <c r="BB131" s="247">
        <f>IF(AZ131=2,G131,0)</f>
        <v>0</v>
      </c>
      <c r="BC131" s="247">
        <f>IF(AZ131=3,G131,0)</f>
        <v>0</v>
      </c>
      <c r="BD131" s="247">
        <f>IF(AZ131=4,G131,0)</f>
        <v>0</v>
      </c>
      <c r="BE131" s="247">
        <f>IF(AZ131=5,G131,0)</f>
        <v>0</v>
      </c>
      <c r="CA131" s="278">
        <v>2</v>
      </c>
      <c r="CB131" s="278">
        <v>1</v>
      </c>
    </row>
    <row r="132" spans="1:80" ht="22.5">
      <c r="A132" s="279">
        <v>36</v>
      </c>
      <c r="B132" s="280" t="s">
        <v>234</v>
      </c>
      <c r="C132" s="281" t="s">
        <v>235</v>
      </c>
      <c r="D132" s="282" t="s">
        <v>112</v>
      </c>
      <c r="E132" s="283">
        <v>3</v>
      </c>
      <c r="F132" s="283">
        <v>0</v>
      </c>
      <c r="G132" s="284">
        <f>E132*F132</f>
        <v>0</v>
      </c>
      <c r="H132" s="285">
        <v>2.147E-2</v>
      </c>
      <c r="I132" s="286">
        <f>E132*H132</f>
        <v>6.4409999999999995E-2</v>
      </c>
      <c r="J132" s="285">
        <v>0</v>
      </c>
      <c r="K132" s="286">
        <f>E132*J132</f>
        <v>0</v>
      </c>
      <c r="O132" s="278">
        <v>2</v>
      </c>
      <c r="AA132" s="247">
        <v>2</v>
      </c>
      <c r="AB132" s="247">
        <v>1</v>
      </c>
      <c r="AC132" s="247">
        <v>1</v>
      </c>
      <c r="AZ132" s="247">
        <v>1</v>
      </c>
      <c r="BA132" s="247">
        <f>IF(AZ132=1,G132,0)</f>
        <v>0</v>
      </c>
      <c r="BB132" s="247">
        <f>IF(AZ132=2,G132,0)</f>
        <v>0</v>
      </c>
      <c r="BC132" s="247">
        <f>IF(AZ132=3,G132,0)</f>
        <v>0</v>
      </c>
      <c r="BD132" s="247">
        <f>IF(AZ132=4,G132,0)</f>
        <v>0</v>
      </c>
      <c r="BE132" s="247">
        <f>IF(AZ132=5,G132,0)</f>
        <v>0</v>
      </c>
      <c r="CA132" s="278">
        <v>2</v>
      </c>
      <c r="CB132" s="278">
        <v>1</v>
      </c>
    </row>
    <row r="133" spans="1:80">
      <c r="A133" s="279">
        <v>37</v>
      </c>
      <c r="B133" s="280" t="s">
        <v>236</v>
      </c>
      <c r="C133" s="281" t="s">
        <v>237</v>
      </c>
      <c r="D133" s="282" t="s">
        <v>112</v>
      </c>
      <c r="E133" s="283">
        <v>54</v>
      </c>
      <c r="F133" s="283">
        <v>0</v>
      </c>
      <c r="G133" s="284">
        <f>E133*F133</f>
        <v>0</v>
      </c>
      <c r="H133" s="285">
        <v>3.5000000000000001E-3</v>
      </c>
      <c r="I133" s="286">
        <f>E133*H133</f>
        <v>0.189</v>
      </c>
      <c r="J133" s="285"/>
      <c r="K133" s="286">
        <f>E133*J133</f>
        <v>0</v>
      </c>
      <c r="O133" s="278">
        <v>2</v>
      </c>
      <c r="AA133" s="247">
        <v>12</v>
      </c>
      <c r="AB133" s="247">
        <v>1</v>
      </c>
      <c r="AC133" s="247">
        <v>433</v>
      </c>
      <c r="AZ133" s="247">
        <v>1</v>
      </c>
      <c r="BA133" s="247">
        <f>IF(AZ133=1,G133,0)</f>
        <v>0</v>
      </c>
      <c r="BB133" s="247">
        <f>IF(AZ133=2,G133,0)</f>
        <v>0</v>
      </c>
      <c r="BC133" s="247">
        <f>IF(AZ133=3,G133,0)</f>
        <v>0</v>
      </c>
      <c r="BD133" s="247">
        <f>IF(AZ133=4,G133,0)</f>
        <v>0</v>
      </c>
      <c r="BE133" s="247">
        <f>IF(AZ133=5,G133,0)</f>
        <v>0</v>
      </c>
      <c r="CA133" s="278">
        <v>12</v>
      </c>
      <c r="CB133" s="278">
        <v>1</v>
      </c>
    </row>
    <row r="134" spans="1:80">
      <c r="A134" s="279">
        <v>38</v>
      </c>
      <c r="B134" s="280" t="s">
        <v>238</v>
      </c>
      <c r="C134" s="281" t="s">
        <v>239</v>
      </c>
      <c r="D134" s="282" t="s">
        <v>112</v>
      </c>
      <c r="E134" s="283">
        <v>2</v>
      </c>
      <c r="F134" s="283">
        <v>0</v>
      </c>
      <c r="G134" s="284">
        <f>E134*F134</f>
        <v>0</v>
      </c>
      <c r="H134" s="285">
        <v>5.0000000000000001E-3</v>
      </c>
      <c r="I134" s="286">
        <f>E134*H134</f>
        <v>0.01</v>
      </c>
      <c r="J134" s="285"/>
      <c r="K134" s="286">
        <f>E134*J134</f>
        <v>0</v>
      </c>
      <c r="O134" s="278">
        <v>2</v>
      </c>
      <c r="AA134" s="247">
        <v>12</v>
      </c>
      <c r="AB134" s="247">
        <v>1</v>
      </c>
      <c r="AC134" s="247">
        <v>432</v>
      </c>
      <c r="AZ134" s="247">
        <v>1</v>
      </c>
      <c r="BA134" s="247">
        <f>IF(AZ134=1,G134,0)</f>
        <v>0</v>
      </c>
      <c r="BB134" s="247">
        <f>IF(AZ134=2,G134,0)</f>
        <v>0</v>
      </c>
      <c r="BC134" s="247">
        <f>IF(AZ134=3,G134,0)</f>
        <v>0</v>
      </c>
      <c r="BD134" s="247">
        <f>IF(AZ134=4,G134,0)</f>
        <v>0</v>
      </c>
      <c r="BE134" s="247">
        <f>IF(AZ134=5,G134,0)</f>
        <v>0</v>
      </c>
      <c r="CA134" s="278">
        <v>12</v>
      </c>
      <c r="CB134" s="278">
        <v>1</v>
      </c>
    </row>
    <row r="135" spans="1:80">
      <c r="A135" s="279">
        <v>39</v>
      </c>
      <c r="B135" s="280" t="s">
        <v>240</v>
      </c>
      <c r="C135" s="281" t="s">
        <v>241</v>
      </c>
      <c r="D135" s="282" t="s">
        <v>112</v>
      </c>
      <c r="E135" s="283">
        <v>1</v>
      </c>
      <c r="F135" s="283">
        <v>0</v>
      </c>
      <c r="G135" s="284">
        <f>E135*F135</f>
        <v>0</v>
      </c>
      <c r="H135" s="285">
        <v>0.02</v>
      </c>
      <c r="I135" s="286">
        <f>E135*H135</f>
        <v>0.02</v>
      </c>
      <c r="J135" s="285"/>
      <c r="K135" s="286">
        <f>E135*J135</f>
        <v>0</v>
      </c>
      <c r="O135" s="278">
        <v>2</v>
      </c>
      <c r="AA135" s="247">
        <v>12</v>
      </c>
      <c r="AB135" s="247">
        <v>1</v>
      </c>
      <c r="AC135" s="247">
        <v>434</v>
      </c>
      <c r="AZ135" s="247">
        <v>1</v>
      </c>
      <c r="BA135" s="247">
        <f>IF(AZ135=1,G135,0)</f>
        <v>0</v>
      </c>
      <c r="BB135" s="247">
        <f>IF(AZ135=2,G135,0)</f>
        <v>0</v>
      </c>
      <c r="BC135" s="247">
        <f>IF(AZ135=3,G135,0)</f>
        <v>0</v>
      </c>
      <c r="BD135" s="247">
        <f>IF(AZ135=4,G135,0)</f>
        <v>0</v>
      </c>
      <c r="BE135" s="247">
        <f>IF(AZ135=5,G135,0)</f>
        <v>0</v>
      </c>
      <c r="CA135" s="278">
        <v>12</v>
      </c>
      <c r="CB135" s="278">
        <v>1</v>
      </c>
    </row>
    <row r="136" spans="1:80">
      <c r="A136" s="298"/>
      <c r="B136" s="299" t="s">
        <v>96</v>
      </c>
      <c r="C136" s="300" t="s">
        <v>224</v>
      </c>
      <c r="D136" s="301"/>
      <c r="E136" s="302"/>
      <c r="F136" s="303"/>
      <c r="G136" s="304">
        <f>SUM(G127:G135)</f>
        <v>0</v>
      </c>
      <c r="H136" s="305"/>
      <c r="I136" s="306">
        <f>SUM(I127:I135)</f>
        <v>0.38541000000000003</v>
      </c>
      <c r="J136" s="305"/>
      <c r="K136" s="306">
        <f>SUM(K127:K135)</f>
        <v>0</v>
      </c>
      <c r="O136" s="278">
        <v>4</v>
      </c>
      <c r="BA136" s="307">
        <f>SUM(BA127:BA135)</f>
        <v>0</v>
      </c>
      <c r="BB136" s="307">
        <f>SUM(BB127:BB135)</f>
        <v>0</v>
      </c>
      <c r="BC136" s="307">
        <f>SUM(BC127:BC135)</f>
        <v>0</v>
      </c>
      <c r="BD136" s="307">
        <f>SUM(BD127:BD135)</f>
        <v>0</v>
      </c>
      <c r="BE136" s="307">
        <f>SUM(BE127:BE135)</f>
        <v>0</v>
      </c>
    </row>
    <row r="137" spans="1:80">
      <c r="A137" s="268" t="s">
        <v>93</v>
      </c>
      <c r="B137" s="269" t="s">
        <v>242</v>
      </c>
      <c r="C137" s="270" t="s">
        <v>243</v>
      </c>
      <c r="D137" s="271"/>
      <c r="E137" s="272"/>
      <c r="F137" s="272"/>
      <c r="G137" s="273"/>
      <c r="H137" s="274"/>
      <c r="I137" s="275"/>
      <c r="J137" s="276"/>
      <c r="K137" s="277"/>
      <c r="O137" s="278">
        <v>1</v>
      </c>
    </row>
    <row r="138" spans="1:80">
      <c r="A138" s="279">
        <v>40</v>
      </c>
      <c r="B138" s="280" t="s">
        <v>245</v>
      </c>
      <c r="C138" s="281" t="s">
        <v>246</v>
      </c>
      <c r="D138" s="282" t="s">
        <v>106</v>
      </c>
      <c r="E138" s="283">
        <v>651.72720000000004</v>
      </c>
      <c r="F138" s="283">
        <v>0</v>
      </c>
      <c r="G138" s="284">
        <f>E138*F138</f>
        <v>0</v>
      </c>
      <c r="H138" s="285">
        <v>1.93971</v>
      </c>
      <c r="I138" s="286">
        <f>E138*H138</f>
        <v>1264.161767112</v>
      </c>
      <c r="J138" s="285">
        <v>0</v>
      </c>
      <c r="K138" s="286">
        <f>E138*J138</f>
        <v>0</v>
      </c>
      <c r="O138" s="278">
        <v>2</v>
      </c>
      <c r="AA138" s="247">
        <v>1</v>
      </c>
      <c r="AB138" s="247">
        <v>1</v>
      </c>
      <c r="AC138" s="247">
        <v>1</v>
      </c>
      <c r="AZ138" s="247">
        <v>1</v>
      </c>
      <c r="BA138" s="247">
        <f>IF(AZ138=1,G138,0)</f>
        <v>0</v>
      </c>
      <c r="BB138" s="247">
        <f>IF(AZ138=2,G138,0)</f>
        <v>0</v>
      </c>
      <c r="BC138" s="247">
        <f>IF(AZ138=3,G138,0)</f>
        <v>0</v>
      </c>
      <c r="BD138" s="247">
        <f>IF(AZ138=4,G138,0)</f>
        <v>0</v>
      </c>
      <c r="BE138" s="247">
        <f>IF(AZ138=5,G138,0)</f>
        <v>0</v>
      </c>
      <c r="CA138" s="278">
        <v>1</v>
      </c>
      <c r="CB138" s="278">
        <v>1</v>
      </c>
    </row>
    <row r="139" spans="1:80">
      <c r="A139" s="287"/>
      <c r="B139" s="290"/>
      <c r="C139" s="291" t="s">
        <v>247</v>
      </c>
      <c r="D139" s="292"/>
      <c r="E139" s="293">
        <v>54.674999999999997</v>
      </c>
      <c r="F139" s="294"/>
      <c r="G139" s="295"/>
      <c r="H139" s="296"/>
      <c r="I139" s="288"/>
      <c r="J139" s="297"/>
      <c r="K139" s="288"/>
      <c r="M139" s="289" t="s">
        <v>247</v>
      </c>
      <c r="O139" s="278"/>
    </row>
    <row r="140" spans="1:80">
      <c r="A140" s="287"/>
      <c r="B140" s="290"/>
      <c r="C140" s="291" t="s">
        <v>248</v>
      </c>
      <c r="D140" s="292"/>
      <c r="E140" s="293">
        <v>50.35</v>
      </c>
      <c r="F140" s="294"/>
      <c r="G140" s="295"/>
      <c r="H140" s="296"/>
      <c r="I140" s="288"/>
      <c r="J140" s="297"/>
      <c r="K140" s="288"/>
      <c r="M140" s="289" t="s">
        <v>248</v>
      </c>
      <c r="O140" s="278"/>
    </row>
    <row r="141" spans="1:80">
      <c r="A141" s="287"/>
      <c r="B141" s="290"/>
      <c r="C141" s="291" t="s">
        <v>249</v>
      </c>
      <c r="D141" s="292"/>
      <c r="E141" s="293">
        <v>30.55</v>
      </c>
      <c r="F141" s="294"/>
      <c r="G141" s="295"/>
      <c r="H141" s="296"/>
      <c r="I141" s="288"/>
      <c r="J141" s="297"/>
      <c r="K141" s="288"/>
      <c r="M141" s="289" t="s">
        <v>249</v>
      </c>
      <c r="O141" s="278"/>
    </row>
    <row r="142" spans="1:80">
      <c r="A142" s="287"/>
      <c r="B142" s="290"/>
      <c r="C142" s="291" t="s">
        <v>250</v>
      </c>
      <c r="D142" s="292"/>
      <c r="E142" s="293">
        <v>43.2</v>
      </c>
      <c r="F142" s="294"/>
      <c r="G142" s="295"/>
      <c r="H142" s="296"/>
      <c r="I142" s="288"/>
      <c r="J142" s="297"/>
      <c r="K142" s="288"/>
      <c r="M142" s="289" t="s">
        <v>250</v>
      </c>
      <c r="O142" s="278"/>
    </row>
    <row r="143" spans="1:80">
      <c r="A143" s="287"/>
      <c r="B143" s="290"/>
      <c r="C143" s="291" t="s">
        <v>123</v>
      </c>
      <c r="D143" s="292"/>
      <c r="E143" s="293">
        <v>0</v>
      </c>
      <c r="F143" s="294"/>
      <c r="G143" s="295"/>
      <c r="H143" s="296"/>
      <c r="I143" s="288"/>
      <c r="J143" s="297"/>
      <c r="K143" s="288"/>
      <c r="M143" s="289">
        <v>0</v>
      </c>
      <c r="O143" s="278"/>
    </row>
    <row r="144" spans="1:80">
      <c r="A144" s="287"/>
      <c r="B144" s="290"/>
      <c r="C144" s="291" t="s">
        <v>123</v>
      </c>
      <c r="D144" s="292"/>
      <c r="E144" s="293">
        <v>0</v>
      </c>
      <c r="F144" s="294"/>
      <c r="G144" s="295"/>
      <c r="H144" s="296"/>
      <c r="I144" s="288"/>
      <c r="J144" s="297"/>
      <c r="K144" s="288"/>
      <c r="M144" s="289">
        <v>0</v>
      </c>
      <c r="O144" s="278"/>
    </row>
    <row r="145" spans="1:80">
      <c r="A145" s="287"/>
      <c r="B145" s="290"/>
      <c r="C145" s="291" t="s">
        <v>251</v>
      </c>
      <c r="D145" s="292"/>
      <c r="E145" s="293">
        <v>0</v>
      </c>
      <c r="F145" s="294"/>
      <c r="G145" s="295"/>
      <c r="H145" s="296"/>
      <c r="I145" s="288"/>
      <c r="J145" s="297"/>
      <c r="K145" s="288"/>
      <c r="M145" s="289" t="s">
        <v>251</v>
      </c>
      <c r="O145" s="278"/>
    </row>
    <row r="146" spans="1:80">
      <c r="A146" s="287"/>
      <c r="B146" s="290"/>
      <c r="C146" s="291" t="s">
        <v>252</v>
      </c>
      <c r="D146" s="292"/>
      <c r="E146" s="293">
        <v>0.71250000000000002</v>
      </c>
      <c r="F146" s="294"/>
      <c r="G146" s="295"/>
      <c r="H146" s="296"/>
      <c r="I146" s="288"/>
      <c r="J146" s="297"/>
      <c r="K146" s="288"/>
      <c r="M146" s="289" t="s">
        <v>252</v>
      </c>
      <c r="O146" s="278"/>
    </row>
    <row r="147" spans="1:80">
      <c r="A147" s="287"/>
      <c r="B147" s="290"/>
      <c r="C147" s="291" t="s">
        <v>253</v>
      </c>
      <c r="D147" s="292"/>
      <c r="E147" s="293">
        <v>471.7946</v>
      </c>
      <c r="F147" s="294"/>
      <c r="G147" s="295"/>
      <c r="H147" s="296"/>
      <c r="I147" s="288"/>
      <c r="J147" s="297"/>
      <c r="K147" s="288"/>
      <c r="M147" s="289" t="s">
        <v>253</v>
      </c>
      <c r="O147" s="278"/>
    </row>
    <row r="148" spans="1:80">
      <c r="A148" s="287"/>
      <c r="B148" s="290"/>
      <c r="C148" s="291" t="s">
        <v>254</v>
      </c>
      <c r="D148" s="292"/>
      <c r="E148" s="293">
        <v>0.44500000000000001</v>
      </c>
      <c r="F148" s="294"/>
      <c r="G148" s="295"/>
      <c r="H148" s="296"/>
      <c r="I148" s="288"/>
      <c r="J148" s="297"/>
      <c r="K148" s="288"/>
      <c r="M148" s="289" t="s">
        <v>254</v>
      </c>
      <c r="O148" s="278"/>
    </row>
    <row r="149" spans="1:80">
      <c r="A149" s="279">
        <v>41</v>
      </c>
      <c r="B149" s="280" t="s">
        <v>255</v>
      </c>
      <c r="C149" s="281" t="s">
        <v>256</v>
      </c>
      <c r="D149" s="282" t="s">
        <v>106</v>
      </c>
      <c r="E149" s="283">
        <v>102.43</v>
      </c>
      <c r="F149" s="283">
        <v>0</v>
      </c>
      <c r="G149" s="284">
        <f>E149*F149</f>
        <v>0</v>
      </c>
      <c r="H149" s="285">
        <v>2.5250000000014601</v>
      </c>
      <c r="I149" s="286">
        <f>E149*H149</f>
        <v>258.63575000014959</v>
      </c>
      <c r="J149" s="285">
        <v>0</v>
      </c>
      <c r="K149" s="286">
        <f>E149*J149</f>
        <v>0</v>
      </c>
      <c r="O149" s="278">
        <v>2</v>
      </c>
      <c r="AA149" s="247">
        <v>1</v>
      </c>
      <c r="AB149" s="247">
        <v>1</v>
      </c>
      <c r="AC149" s="247">
        <v>1</v>
      </c>
      <c r="AZ149" s="247">
        <v>1</v>
      </c>
      <c r="BA149" s="247">
        <f>IF(AZ149=1,G149,0)</f>
        <v>0</v>
      </c>
      <c r="BB149" s="247">
        <f>IF(AZ149=2,G149,0)</f>
        <v>0</v>
      </c>
      <c r="BC149" s="247">
        <f>IF(AZ149=3,G149,0)</f>
        <v>0</v>
      </c>
      <c r="BD149" s="247">
        <f>IF(AZ149=4,G149,0)</f>
        <v>0</v>
      </c>
      <c r="BE149" s="247">
        <f>IF(AZ149=5,G149,0)</f>
        <v>0</v>
      </c>
      <c r="CA149" s="278">
        <v>1</v>
      </c>
      <c r="CB149" s="278">
        <v>1</v>
      </c>
    </row>
    <row r="150" spans="1:80">
      <c r="A150" s="287"/>
      <c r="B150" s="290"/>
      <c r="C150" s="291" t="s">
        <v>257</v>
      </c>
      <c r="D150" s="292"/>
      <c r="E150" s="293">
        <v>102.43</v>
      </c>
      <c r="F150" s="294"/>
      <c r="G150" s="295"/>
      <c r="H150" s="296"/>
      <c r="I150" s="288"/>
      <c r="J150" s="297"/>
      <c r="K150" s="288"/>
      <c r="M150" s="289" t="s">
        <v>257</v>
      </c>
      <c r="O150" s="278"/>
    </row>
    <row r="151" spans="1:80">
      <c r="A151" s="279">
        <v>42</v>
      </c>
      <c r="B151" s="280" t="s">
        <v>258</v>
      </c>
      <c r="C151" s="281" t="s">
        <v>259</v>
      </c>
      <c r="D151" s="282" t="s">
        <v>227</v>
      </c>
      <c r="E151" s="283">
        <v>14.135999999999999</v>
      </c>
      <c r="F151" s="283">
        <v>0</v>
      </c>
      <c r="G151" s="284">
        <f>E151*F151</f>
        <v>0</v>
      </c>
      <c r="H151" s="285">
        <v>3.9199999999993899E-2</v>
      </c>
      <c r="I151" s="286">
        <f>E151*H151</f>
        <v>0.55413119999991378</v>
      </c>
      <c r="J151" s="285">
        <v>0</v>
      </c>
      <c r="K151" s="286">
        <f>E151*J151</f>
        <v>0</v>
      </c>
      <c r="O151" s="278">
        <v>2</v>
      </c>
      <c r="AA151" s="247">
        <v>1</v>
      </c>
      <c r="AB151" s="247">
        <v>1</v>
      </c>
      <c r="AC151" s="247">
        <v>1</v>
      </c>
      <c r="AZ151" s="247">
        <v>1</v>
      </c>
      <c r="BA151" s="247">
        <f>IF(AZ151=1,G151,0)</f>
        <v>0</v>
      </c>
      <c r="BB151" s="247">
        <f>IF(AZ151=2,G151,0)</f>
        <v>0</v>
      </c>
      <c r="BC151" s="247">
        <f>IF(AZ151=3,G151,0)</f>
        <v>0</v>
      </c>
      <c r="BD151" s="247">
        <f>IF(AZ151=4,G151,0)</f>
        <v>0</v>
      </c>
      <c r="BE151" s="247">
        <f>IF(AZ151=5,G151,0)</f>
        <v>0</v>
      </c>
      <c r="CA151" s="278">
        <v>1</v>
      </c>
      <c r="CB151" s="278">
        <v>1</v>
      </c>
    </row>
    <row r="152" spans="1:80">
      <c r="A152" s="287"/>
      <c r="B152" s="290"/>
      <c r="C152" s="291" t="s">
        <v>260</v>
      </c>
      <c r="D152" s="292"/>
      <c r="E152" s="293">
        <v>14.135999999999999</v>
      </c>
      <c r="F152" s="294"/>
      <c r="G152" s="295"/>
      <c r="H152" s="296"/>
      <c r="I152" s="288"/>
      <c r="J152" s="297"/>
      <c r="K152" s="288"/>
      <c r="M152" s="289" t="s">
        <v>260</v>
      </c>
      <c r="O152" s="278"/>
    </row>
    <row r="153" spans="1:80">
      <c r="A153" s="279">
        <v>43</v>
      </c>
      <c r="B153" s="280" t="s">
        <v>261</v>
      </c>
      <c r="C153" s="281" t="s">
        <v>262</v>
      </c>
      <c r="D153" s="282" t="s">
        <v>227</v>
      </c>
      <c r="E153" s="283">
        <v>14.135999999999999</v>
      </c>
      <c r="F153" s="283">
        <v>0</v>
      </c>
      <c r="G153" s="284">
        <f>E153*F153</f>
        <v>0</v>
      </c>
      <c r="H153" s="285">
        <v>0</v>
      </c>
      <c r="I153" s="286">
        <f>E153*H153</f>
        <v>0</v>
      </c>
      <c r="J153" s="285">
        <v>0</v>
      </c>
      <c r="K153" s="286">
        <f>E153*J153</f>
        <v>0</v>
      </c>
      <c r="O153" s="278">
        <v>2</v>
      </c>
      <c r="AA153" s="247">
        <v>1</v>
      </c>
      <c r="AB153" s="247">
        <v>1</v>
      </c>
      <c r="AC153" s="247">
        <v>1</v>
      </c>
      <c r="AZ153" s="247">
        <v>1</v>
      </c>
      <c r="BA153" s="247">
        <f>IF(AZ153=1,G153,0)</f>
        <v>0</v>
      </c>
      <c r="BB153" s="247">
        <f>IF(AZ153=2,G153,0)</f>
        <v>0</v>
      </c>
      <c r="BC153" s="247">
        <f>IF(AZ153=3,G153,0)</f>
        <v>0</v>
      </c>
      <c r="BD153" s="247">
        <f>IF(AZ153=4,G153,0)</f>
        <v>0</v>
      </c>
      <c r="BE153" s="247">
        <f>IF(AZ153=5,G153,0)</f>
        <v>0</v>
      </c>
      <c r="CA153" s="278">
        <v>1</v>
      </c>
      <c r="CB153" s="278">
        <v>1</v>
      </c>
    </row>
    <row r="154" spans="1:80">
      <c r="A154" s="279">
        <v>44</v>
      </c>
      <c r="B154" s="280" t="s">
        <v>263</v>
      </c>
      <c r="C154" s="281" t="s">
        <v>264</v>
      </c>
      <c r="D154" s="282" t="s">
        <v>220</v>
      </c>
      <c r="E154" s="283">
        <v>10.3659</v>
      </c>
      <c r="F154" s="283">
        <v>0</v>
      </c>
      <c r="G154" s="284">
        <f>E154*F154</f>
        <v>0</v>
      </c>
      <c r="H154" s="285">
        <v>1.0570200000001899</v>
      </c>
      <c r="I154" s="286">
        <f>E154*H154</f>
        <v>10.956963618001968</v>
      </c>
      <c r="J154" s="285">
        <v>0</v>
      </c>
      <c r="K154" s="286">
        <f>E154*J154</f>
        <v>0</v>
      </c>
      <c r="O154" s="278">
        <v>2</v>
      </c>
      <c r="AA154" s="247">
        <v>1</v>
      </c>
      <c r="AB154" s="247">
        <v>1</v>
      </c>
      <c r="AC154" s="247">
        <v>1</v>
      </c>
      <c r="AZ154" s="247">
        <v>1</v>
      </c>
      <c r="BA154" s="247">
        <f>IF(AZ154=1,G154,0)</f>
        <v>0</v>
      </c>
      <c r="BB154" s="247">
        <f>IF(AZ154=2,G154,0)</f>
        <v>0</v>
      </c>
      <c r="BC154" s="247">
        <f>IF(AZ154=3,G154,0)</f>
        <v>0</v>
      </c>
      <c r="BD154" s="247">
        <f>IF(AZ154=4,G154,0)</f>
        <v>0</v>
      </c>
      <c r="BE154" s="247">
        <f>IF(AZ154=5,G154,0)</f>
        <v>0</v>
      </c>
      <c r="CA154" s="278">
        <v>1</v>
      </c>
      <c r="CB154" s="278">
        <v>1</v>
      </c>
    </row>
    <row r="155" spans="1:80">
      <c r="A155" s="287"/>
      <c r="B155" s="290"/>
      <c r="C155" s="291" t="s">
        <v>265</v>
      </c>
      <c r="D155" s="292"/>
      <c r="E155" s="293">
        <v>10.3659</v>
      </c>
      <c r="F155" s="294"/>
      <c r="G155" s="295"/>
      <c r="H155" s="296"/>
      <c r="I155" s="288"/>
      <c r="J155" s="297"/>
      <c r="K155" s="288"/>
      <c r="M155" s="289" t="s">
        <v>265</v>
      </c>
      <c r="O155" s="278"/>
    </row>
    <row r="156" spans="1:80">
      <c r="A156" s="279">
        <v>45</v>
      </c>
      <c r="B156" s="280" t="s">
        <v>266</v>
      </c>
      <c r="C156" s="281" t="s">
        <v>267</v>
      </c>
      <c r="D156" s="282" t="s">
        <v>106</v>
      </c>
      <c r="E156" s="283">
        <v>58.976999999999997</v>
      </c>
      <c r="F156" s="283">
        <v>0</v>
      </c>
      <c r="G156" s="284">
        <f>E156*F156</f>
        <v>0</v>
      </c>
      <c r="H156" s="285">
        <v>2.5249999999999999</v>
      </c>
      <c r="I156" s="286">
        <f>E156*H156</f>
        <v>148.91692499999999</v>
      </c>
      <c r="J156" s="285">
        <v>0</v>
      </c>
      <c r="K156" s="286">
        <f>E156*J156</f>
        <v>0</v>
      </c>
      <c r="O156" s="278">
        <v>2</v>
      </c>
      <c r="AA156" s="247">
        <v>1</v>
      </c>
      <c r="AB156" s="247">
        <v>1</v>
      </c>
      <c r="AC156" s="247">
        <v>1</v>
      </c>
      <c r="AZ156" s="247">
        <v>1</v>
      </c>
      <c r="BA156" s="247">
        <f>IF(AZ156=1,G156,0)</f>
        <v>0</v>
      </c>
      <c r="BB156" s="247">
        <f>IF(AZ156=2,G156,0)</f>
        <v>0</v>
      </c>
      <c r="BC156" s="247">
        <f>IF(AZ156=3,G156,0)</f>
        <v>0</v>
      </c>
      <c r="BD156" s="247">
        <f>IF(AZ156=4,G156,0)</f>
        <v>0</v>
      </c>
      <c r="BE156" s="247">
        <f>IF(AZ156=5,G156,0)</f>
        <v>0</v>
      </c>
      <c r="CA156" s="278">
        <v>1</v>
      </c>
      <c r="CB156" s="278">
        <v>1</v>
      </c>
    </row>
    <row r="157" spans="1:80">
      <c r="A157" s="287"/>
      <c r="B157" s="290"/>
      <c r="C157" s="291" t="s">
        <v>268</v>
      </c>
      <c r="D157" s="292"/>
      <c r="E157" s="293">
        <v>20.574000000000002</v>
      </c>
      <c r="F157" s="294"/>
      <c r="G157" s="295"/>
      <c r="H157" s="296"/>
      <c r="I157" s="288"/>
      <c r="J157" s="297"/>
      <c r="K157" s="288"/>
      <c r="M157" s="289" t="s">
        <v>268</v>
      </c>
      <c r="O157" s="278"/>
    </row>
    <row r="158" spans="1:80">
      <c r="A158" s="287"/>
      <c r="B158" s="290"/>
      <c r="C158" s="291" t="s">
        <v>269</v>
      </c>
      <c r="D158" s="292"/>
      <c r="E158" s="293">
        <v>12.582000000000001</v>
      </c>
      <c r="F158" s="294"/>
      <c r="G158" s="295"/>
      <c r="H158" s="296"/>
      <c r="I158" s="288"/>
      <c r="J158" s="297"/>
      <c r="K158" s="288"/>
      <c r="M158" s="289" t="s">
        <v>269</v>
      </c>
      <c r="O158" s="278"/>
    </row>
    <row r="159" spans="1:80">
      <c r="A159" s="287"/>
      <c r="B159" s="290"/>
      <c r="C159" s="291" t="s">
        <v>270</v>
      </c>
      <c r="D159" s="292"/>
      <c r="E159" s="293">
        <v>13.785</v>
      </c>
      <c r="F159" s="294"/>
      <c r="G159" s="295"/>
      <c r="H159" s="296"/>
      <c r="I159" s="288"/>
      <c r="J159" s="297"/>
      <c r="K159" s="288"/>
      <c r="M159" s="289" t="s">
        <v>270</v>
      </c>
      <c r="O159" s="278"/>
    </row>
    <row r="160" spans="1:80">
      <c r="A160" s="287"/>
      <c r="B160" s="290"/>
      <c r="C160" s="291" t="s">
        <v>271</v>
      </c>
      <c r="D160" s="292"/>
      <c r="E160" s="293">
        <v>7.53</v>
      </c>
      <c r="F160" s="294"/>
      <c r="G160" s="295"/>
      <c r="H160" s="296"/>
      <c r="I160" s="288"/>
      <c r="J160" s="297"/>
      <c r="K160" s="288"/>
      <c r="M160" s="289" t="s">
        <v>271</v>
      </c>
      <c r="O160" s="278"/>
    </row>
    <row r="161" spans="1:80">
      <c r="A161" s="287"/>
      <c r="B161" s="290"/>
      <c r="C161" s="291" t="s">
        <v>272</v>
      </c>
      <c r="D161" s="292"/>
      <c r="E161" s="293">
        <v>4.5060000000000002</v>
      </c>
      <c r="F161" s="294"/>
      <c r="G161" s="295"/>
      <c r="H161" s="296"/>
      <c r="I161" s="288"/>
      <c r="J161" s="297"/>
      <c r="K161" s="288"/>
      <c r="M161" s="289" t="s">
        <v>272</v>
      </c>
      <c r="O161" s="278"/>
    </row>
    <row r="162" spans="1:80">
      <c r="A162" s="279">
        <v>46</v>
      </c>
      <c r="B162" s="280" t="s">
        <v>273</v>
      </c>
      <c r="C162" s="281" t="s">
        <v>274</v>
      </c>
      <c r="D162" s="282" t="s">
        <v>227</v>
      </c>
      <c r="E162" s="283">
        <v>136.4</v>
      </c>
      <c r="F162" s="283">
        <v>0</v>
      </c>
      <c r="G162" s="284">
        <f>E162*F162</f>
        <v>0</v>
      </c>
      <c r="H162" s="285">
        <v>3.9199999999999999E-2</v>
      </c>
      <c r="I162" s="286">
        <f>E162*H162</f>
        <v>5.3468799999999996</v>
      </c>
      <c r="J162" s="285">
        <v>0</v>
      </c>
      <c r="K162" s="286">
        <f>E162*J162</f>
        <v>0</v>
      </c>
      <c r="O162" s="278">
        <v>2</v>
      </c>
      <c r="AA162" s="247">
        <v>1</v>
      </c>
      <c r="AB162" s="247">
        <v>1</v>
      </c>
      <c r="AC162" s="247">
        <v>1</v>
      </c>
      <c r="AZ162" s="247">
        <v>1</v>
      </c>
      <c r="BA162" s="247">
        <f>IF(AZ162=1,G162,0)</f>
        <v>0</v>
      </c>
      <c r="BB162" s="247">
        <f>IF(AZ162=2,G162,0)</f>
        <v>0</v>
      </c>
      <c r="BC162" s="247">
        <f>IF(AZ162=3,G162,0)</f>
        <v>0</v>
      </c>
      <c r="BD162" s="247">
        <f>IF(AZ162=4,G162,0)</f>
        <v>0</v>
      </c>
      <c r="BE162" s="247">
        <f>IF(AZ162=5,G162,0)</f>
        <v>0</v>
      </c>
      <c r="CA162" s="278">
        <v>1</v>
      </c>
      <c r="CB162" s="278">
        <v>1</v>
      </c>
    </row>
    <row r="163" spans="1:80">
      <c r="A163" s="287"/>
      <c r="B163" s="290"/>
      <c r="C163" s="291" t="s">
        <v>275</v>
      </c>
      <c r="D163" s="292"/>
      <c r="E163" s="293">
        <v>46.92</v>
      </c>
      <c r="F163" s="294"/>
      <c r="G163" s="295"/>
      <c r="H163" s="296"/>
      <c r="I163" s="288"/>
      <c r="J163" s="297"/>
      <c r="K163" s="288"/>
      <c r="M163" s="289" t="s">
        <v>275</v>
      </c>
      <c r="O163" s="278"/>
    </row>
    <row r="164" spans="1:80">
      <c r="A164" s="287"/>
      <c r="B164" s="290"/>
      <c r="C164" s="291" t="s">
        <v>276</v>
      </c>
      <c r="D164" s="292"/>
      <c r="E164" s="293">
        <v>22.88</v>
      </c>
      <c r="F164" s="294"/>
      <c r="G164" s="295"/>
      <c r="H164" s="296"/>
      <c r="I164" s="288"/>
      <c r="J164" s="297"/>
      <c r="K164" s="288"/>
      <c r="M164" s="289" t="s">
        <v>276</v>
      </c>
      <c r="O164" s="278"/>
    </row>
    <row r="165" spans="1:80">
      <c r="A165" s="287"/>
      <c r="B165" s="290"/>
      <c r="C165" s="291" t="s">
        <v>277</v>
      </c>
      <c r="D165" s="292"/>
      <c r="E165" s="293">
        <v>37</v>
      </c>
      <c r="F165" s="294"/>
      <c r="G165" s="295"/>
      <c r="H165" s="296"/>
      <c r="I165" s="288"/>
      <c r="J165" s="297"/>
      <c r="K165" s="288"/>
      <c r="M165" s="289" t="s">
        <v>277</v>
      </c>
      <c r="O165" s="278"/>
    </row>
    <row r="166" spans="1:80">
      <c r="A166" s="287"/>
      <c r="B166" s="290"/>
      <c r="C166" s="291" t="s">
        <v>278</v>
      </c>
      <c r="D166" s="292"/>
      <c r="E166" s="293">
        <v>16.48</v>
      </c>
      <c r="F166" s="294"/>
      <c r="G166" s="295"/>
      <c r="H166" s="296"/>
      <c r="I166" s="288"/>
      <c r="J166" s="297"/>
      <c r="K166" s="288"/>
      <c r="M166" s="289" t="s">
        <v>278</v>
      </c>
      <c r="O166" s="278"/>
    </row>
    <row r="167" spans="1:80">
      <c r="A167" s="287"/>
      <c r="B167" s="290"/>
      <c r="C167" s="291" t="s">
        <v>279</v>
      </c>
      <c r="D167" s="292"/>
      <c r="E167" s="293">
        <v>13.12</v>
      </c>
      <c r="F167" s="294"/>
      <c r="G167" s="295"/>
      <c r="H167" s="296"/>
      <c r="I167" s="288"/>
      <c r="J167" s="297"/>
      <c r="K167" s="288"/>
      <c r="M167" s="289" t="s">
        <v>279</v>
      </c>
      <c r="O167" s="278"/>
    </row>
    <row r="168" spans="1:80">
      <c r="A168" s="279">
        <v>47</v>
      </c>
      <c r="B168" s="280" t="s">
        <v>280</v>
      </c>
      <c r="C168" s="281" t="s">
        <v>281</v>
      </c>
      <c r="D168" s="282" t="s">
        <v>227</v>
      </c>
      <c r="E168" s="283">
        <v>136.4</v>
      </c>
      <c r="F168" s="283">
        <v>0</v>
      </c>
      <c r="G168" s="284">
        <f>E168*F168</f>
        <v>0</v>
      </c>
      <c r="H168" s="285">
        <v>0</v>
      </c>
      <c r="I168" s="286">
        <f>E168*H168</f>
        <v>0</v>
      </c>
      <c r="J168" s="285">
        <v>0</v>
      </c>
      <c r="K168" s="286">
        <f>E168*J168</f>
        <v>0</v>
      </c>
      <c r="O168" s="278">
        <v>2</v>
      </c>
      <c r="AA168" s="247">
        <v>1</v>
      </c>
      <c r="AB168" s="247">
        <v>1</v>
      </c>
      <c r="AC168" s="247">
        <v>1</v>
      </c>
      <c r="AZ168" s="247">
        <v>1</v>
      </c>
      <c r="BA168" s="247">
        <f>IF(AZ168=1,G168,0)</f>
        <v>0</v>
      </c>
      <c r="BB168" s="247">
        <f>IF(AZ168=2,G168,0)</f>
        <v>0</v>
      </c>
      <c r="BC168" s="247">
        <f>IF(AZ168=3,G168,0)</f>
        <v>0</v>
      </c>
      <c r="BD168" s="247">
        <f>IF(AZ168=4,G168,0)</f>
        <v>0</v>
      </c>
      <c r="BE168" s="247">
        <f>IF(AZ168=5,G168,0)</f>
        <v>0</v>
      </c>
      <c r="CA168" s="278">
        <v>1</v>
      </c>
      <c r="CB168" s="278">
        <v>1</v>
      </c>
    </row>
    <row r="169" spans="1:80">
      <c r="A169" s="279">
        <v>48</v>
      </c>
      <c r="B169" s="280" t="s">
        <v>282</v>
      </c>
      <c r="C169" s="281" t="s">
        <v>283</v>
      </c>
      <c r="D169" s="282" t="s">
        <v>220</v>
      </c>
      <c r="E169" s="283">
        <v>2.9319999999999999</v>
      </c>
      <c r="F169" s="283">
        <v>0</v>
      </c>
      <c r="G169" s="284">
        <f>E169*F169</f>
        <v>0</v>
      </c>
      <c r="H169" s="285">
        <v>1.0211600000000001</v>
      </c>
      <c r="I169" s="286">
        <f>E169*H169</f>
        <v>2.9940411200000003</v>
      </c>
      <c r="J169" s="285">
        <v>0</v>
      </c>
      <c r="K169" s="286">
        <f>E169*J169</f>
        <v>0</v>
      </c>
      <c r="O169" s="278">
        <v>2</v>
      </c>
      <c r="AA169" s="247">
        <v>1</v>
      </c>
      <c r="AB169" s="247">
        <v>1</v>
      </c>
      <c r="AC169" s="247">
        <v>1</v>
      </c>
      <c r="AZ169" s="247">
        <v>1</v>
      </c>
      <c r="BA169" s="247">
        <f>IF(AZ169=1,G169,0)</f>
        <v>0</v>
      </c>
      <c r="BB169" s="247">
        <f>IF(AZ169=2,G169,0)</f>
        <v>0</v>
      </c>
      <c r="BC169" s="247">
        <f>IF(AZ169=3,G169,0)</f>
        <v>0</v>
      </c>
      <c r="BD169" s="247">
        <f>IF(AZ169=4,G169,0)</f>
        <v>0</v>
      </c>
      <c r="BE169" s="247">
        <f>IF(AZ169=5,G169,0)</f>
        <v>0</v>
      </c>
      <c r="CA169" s="278">
        <v>1</v>
      </c>
      <c r="CB169" s="278">
        <v>1</v>
      </c>
    </row>
    <row r="170" spans="1:80">
      <c r="A170" s="287"/>
      <c r="B170" s="290"/>
      <c r="C170" s="291" t="s">
        <v>284</v>
      </c>
      <c r="D170" s="292"/>
      <c r="E170" s="293">
        <v>2.9319999999999999</v>
      </c>
      <c r="F170" s="294"/>
      <c r="G170" s="295"/>
      <c r="H170" s="296"/>
      <c r="I170" s="288"/>
      <c r="J170" s="297"/>
      <c r="K170" s="288"/>
      <c r="M170" s="320">
        <v>2932</v>
      </c>
      <c r="O170" s="278"/>
    </row>
    <row r="171" spans="1:80" ht="22.5">
      <c r="A171" s="279">
        <v>49</v>
      </c>
      <c r="B171" s="280" t="s">
        <v>285</v>
      </c>
      <c r="C171" s="281" t="s">
        <v>286</v>
      </c>
      <c r="D171" s="282" t="s">
        <v>106</v>
      </c>
      <c r="E171" s="283">
        <v>0.28499999999999998</v>
      </c>
      <c r="F171" s="283">
        <v>0</v>
      </c>
      <c r="G171" s="284">
        <f>E171*F171</f>
        <v>0</v>
      </c>
      <c r="H171" s="285">
        <v>2.5249999999999999</v>
      </c>
      <c r="I171" s="286">
        <f>E171*H171</f>
        <v>0.71962499999999996</v>
      </c>
      <c r="J171" s="285">
        <v>0</v>
      </c>
      <c r="K171" s="286">
        <f>E171*J171</f>
        <v>0</v>
      </c>
      <c r="O171" s="278">
        <v>2</v>
      </c>
      <c r="AA171" s="247">
        <v>1</v>
      </c>
      <c r="AB171" s="247">
        <v>1</v>
      </c>
      <c r="AC171" s="247">
        <v>1</v>
      </c>
      <c r="AZ171" s="247">
        <v>1</v>
      </c>
      <c r="BA171" s="247">
        <f>IF(AZ171=1,G171,0)</f>
        <v>0</v>
      </c>
      <c r="BB171" s="247">
        <f>IF(AZ171=2,G171,0)</f>
        <v>0</v>
      </c>
      <c r="BC171" s="247">
        <f>IF(AZ171=3,G171,0)</f>
        <v>0</v>
      </c>
      <c r="BD171" s="247">
        <f>IF(AZ171=4,G171,0)</f>
        <v>0</v>
      </c>
      <c r="BE171" s="247">
        <f>IF(AZ171=5,G171,0)</f>
        <v>0</v>
      </c>
      <c r="CA171" s="278">
        <v>1</v>
      </c>
      <c r="CB171" s="278">
        <v>1</v>
      </c>
    </row>
    <row r="172" spans="1:80">
      <c r="A172" s="287"/>
      <c r="B172" s="290"/>
      <c r="C172" s="291" t="s">
        <v>287</v>
      </c>
      <c r="D172" s="292"/>
      <c r="E172" s="293">
        <v>0.28499999999999998</v>
      </c>
      <c r="F172" s="294"/>
      <c r="G172" s="295"/>
      <c r="H172" s="296"/>
      <c r="I172" s="288"/>
      <c r="J172" s="297"/>
      <c r="K172" s="288"/>
      <c r="M172" s="289" t="s">
        <v>287</v>
      </c>
      <c r="O172" s="278"/>
    </row>
    <row r="173" spans="1:80" ht="22.5">
      <c r="A173" s="279">
        <v>50</v>
      </c>
      <c r="B173" s="280" t="s">
        <v>288</v>
      </c>
      <c r="C173" s="281" t="s">
        <v>289</v>
      </c>
      <c r="D173" s="282" t="s">
        <v>106</v>
      </c>
      <c r="E173" s="283">
        <v>177.36799999999999</v>
      </c>
      <c r="F173" s="283">
        <v>0</v>
      </c>
      <c r="G173" s="284">
        <f>E173*F173</f>
        <v>0</v>
      </c>
      <c r="H173" s="285">
        <v>2.5249999999999999</v>
      </c>
      <c r="I173" s="286">
        <f>E173*H173</f>
        <v>447.85419999999999</v>
      </c>
      <c r="J173" s="285">
        <v>0</v>
      </c>
      <c r="K173" s="286">
        <f>E173*J173</f>
        <v>0</v>
      </c>
      <c r="O173" s="278">
        <v>2</v>
      </c>
      <c r="AA173" s="247">
        <v>1</v>
      </c>
      <c r="AB173" s="247">
        <v>1</v>
      </c>
      <c r="AC173" s="247">
        <v>1</v>
      </c>
      <c r="AZ173" s="247">
        <v>1</v>
      </c>
      <c r="BA173" s="247">
        <f>IF(AZ173=1,G173,0)</f>
        <v>0</v>
      </c>
      <c r="BB173" s="247">
        <f>IF(AZ173=2,G173,0)</f>
        <v>0</v>
      </c>
      <c r="BC173" s="247">
        <f>IF(AZ173=3,G173,0)</f>
        <v>0</v>
      </c>
      <c r="BD173" s="247">
        <f>IF(AZ173=4,G173,0)</f>
        <v>0</v>
      </c>
      <c r="BE173" s="247">
        <f>IF(AZ173=5,G173,0)</f>
        <v>0</v>
      </c>
      <c r="CA173" s="278">
        <v>1</v>
      </c>
      <c r="CB173" s="278">
        <v>1</v>
      </c>
    </row>
    <row r="174" spans="1:80">
      <c r="A174" s="287"/>
      <c r="B174" s="290"/>
      <c r="C174" s="291" t="s">
        <v>290</v>
      </c>
      <c r="D174" s="292"/>
      <c r="E174" s="293">
        <v>176.923</v>
      </c>
      <c r="F174" s="294"/>
      <c r="G174" s="295"/>
      <c r="H174" s="296"/>
      <c r="I174" s="288"/>
      <c r="J174" s="297"/>
      <c r="K174" s="288"/>
      <c r="M174" s="289" t="s">
        <v>290</v>
      </c>
      <c r="O174" s="278"/>
    </row>
    <row r="175" spans="1:80">
      <c r="A175" s="287"/>
      <c r="B175" s="290"/>
      <c r="C175" s="291" t="s">
        <v>254</v>
      </c>
      <c r="D175" s="292"/>
      <c r="E175" s="293">
        <v>0.44500000000000001</v>
      </c>
      <c r="F175" s="294"/>
      <c r="G175" s="295"/>
      <c r="H175" s="296"/>
      <c r="I175" s="288"/>
      <c r="J175" s="297"/>
      <c r="K175" s="288"/>
      <c r="M175" s="289" t="s">
        <v>254</v>
      </c>
      <c r="O175" s="278"/>
    </row>
    <row r="176" spans="1:80">
      <c r="A176" s="279">
        <v>51</v>
      </c>
      <c r="B176" s="280" t="s">
        <v>291</v>
      </c>
      <c r="C176" s="281" t="s">
        <v>292</v>
      </c>
      <c r="D176" s="282" t="s">
        <v>106</v>
      </c>
      <c r="E176" s="283">
        <v>8.0399999999999991</v>
      </c>
      <c r="F176" s="283">
        <v>0</v>
      </c>
      <c r="G176" s="284">
        <f>E176*F176</f>
        <v>0</v>
      </c>
      <c r="H176" s="285">
        <v>0</v>
      </c>
      <c r="I176" s="286">
        <f>E176*H176</f>
        <v>0</v>
      </c>
      <c r="J176" s="285">
        <v>0</v>
      </c>
      <c r="K176" s="286">
        <f>E176*J176</f>
        <v>0</v>
      </c>
      <c r="O176" s="278">
        <v>2</v>
      </c>
      <c r="AA176" s="247">
        <v>1</v>
      </c>
      <c r="AB176" s="247">
        <v>1</v>
      </c>
      <c r="AC176" s="247">
        <v>1</v>
      </c>
      <c r="AZ176" s="247">
        <v>1</v>
      </c>
      <c r="BA176" s="247">
        <f>IF(AZ176=1,G176,0)</f>
        <v>0</v>
      </c>
      <c r="BB176" s="247">
        <f>IF(AZ176=2,G176,0)</f>
        <v>0</v>
      </c>
      <c r="BC176" s="247">
        <f>IF(AZ176=3,G176,0)</f>
        <v>0</v>
      </c>
      <c r="BD176" s="247">
        <f>IF(AZ176=4,G176,0)</f>
        <v>0</v>
      </c>
      <c r="BE176" s="247">
        <f>IF(AZ176=5,G176,0)</f>
        <v>0</v>
      </c>
      <c r="CA176" s="278">
        <v>1</v>
      </c>
      <c r="CB176" s="278">
        <v>1</v>
      </c>
    </row>
    <row r="177" spans="1:80">
      <c r="A177" s="287"/>
      <c r="B177" s="290"/>
      <c r="C177" s="291" t="s">
        <v>293</v>
      </c>
      <c r="D177" s="292"/>
      <c r="E177" s="293">
        <v>0.28999999999999998</v>
      </c>
      <c r="F177" s="294"/>
      <c r="G177" s="295"/>
      <c r="H177" s="296"/>
      <c r="I177" s="288"/>
      <c r="J177" s="297"/>
      <c r="K177" s="288"/>
      <c r="M177" s="289" t="s">
        <v>293</v>
      </c>
      <c r="O177" s="278"/>
    </row>
    <row r="178" spans="1:80">
      <c r="A178" s="287"/>
      <c r="B178" s="290"/>
      <c r="C178" s="291" t="s">
        <v>294</v>
      </c>
      <c r="D178" s="292"/>
      <c r="E178" s="293">
        <v>7.75</v>
      </c>
      <c r="F178" s="294"/>
      <c r="G178" s="295"/>
      <c r="H178" s="296"/>
      <c r="I178" s="288"/>
      <c r="J178" s="297"/>
      <c r="K178" s="288"/>
      <c r="M178" s="289" t="s">
        <v>294</v>
      </c>
      <c r="O178" s="278"/>
    </row>
    <row r="179" spans="1:80">
      <c r="A179" s="279">
        <v>52</v>
      </c>
      <c r="B179" s="280" t="s">
        <v>295</v>
      </c>
      <c r="C179" s="281" t="s">
        <v>296</v>
      </c>
      <c r="D179" s="282" t="s">
        <v>227</v>
      </c>
      <c r="E179" s="283">
        <v>22.631499999999999</v>
      </c>
      <c r="F179" s="283">
        <v>0</v>
      </c>
      <c r="G179" s="284">
        <f>E179*F179</f>
        <v>0</v>
      </c>
      <c r="H179" s="285">
        <v>1.4099999999999099E-2</v>
      </c>
      <c r="I179" s="286">
        <f>E179*H179</f>
        <v>0.3191041499999796</v>
      </c>
      <c r="J179" s="285">
        <v>0</v>
      </c>
      <c r="K179" s="286">
        <f>E179*J179</f>
        <v>0</v>
      </c>
      <c r="O179" s="278">
        <v>2</v>
      </c>
      <c r="AA179" s="247">
        <v>1</v>
      </c>
      <c r="AB179" s="247">
        <v>1</v>
      </c>
      <c r="AC179" s="247">
        <v>1</v>
      </c>
      <c r="AZ179" s="247">
        <v>1</v>
      </c>
      <c r="BA179" s="247">
        <f>IF(AZ179=1,G179,0)</f>
        <v>0</v>
      </c>
      <c r="BB179" s="247">
        <f>IF(AZ179=2,G179,0)</f>
        <v>0</v>
      </c>
      <c r="BC179" s="247">
        <f>IF(AZ179=3,G179,0)</f>
        <v>0</v>
      </c>
      <c r="BD179" s="247">
        <f>IF(AZ179=4,G179,0)</f>
        <v>0</v>
      </c>
      <c r="BE179" s="247">
        <f>IF(AZ179=5,G179,0)</f>
        <v>0</v>
      </c>
      <c r="CA179" s="278">
        <v>1</v>
      </c>
      <c r="CB179" s="278">
        <v>1</v>
      </c>
    </row>
    <row r="180" spans="1:80">
      <c r="A180" s="287"/>
      <c r="B180" s="290"/>
      <c r="C180" s="291" t="s">
        <v>297</v>
      </c>
      <c r="D180" s="292"/>
      <c r="E180" s="293">
        <v>0.49</v>
      </c>
      <c r="F180" s="294"/>
      <c r="G180" s="295"/>
      <c r="H180" s="296"/>
      <c r="I180" s="288"/>
      <c r="J180" s="297"/>
      <c r="K180" s="288"/>
      <c r="M180" s="289" t="s">
        <v>297</v>
      </c>
      <c r="O180" s="278"/>
    </row>
    <row r="181" spans="1:80">
      <c r="A181" s="287"/>
      <c r="B181" s="290"/>
      <c r="C181" s="291" t="s">
        <v>298</v>
      </c>
      <c r="D181" s="292"/>
      <c r="E181" s="293">
        <v>21.405000000000001</v>
      </c>
      <c r="F181" s="294"/>
      <c r="G181" s="295"/>
      <c r="H181" s="296"/>
      <c r="I181" s="288"/>
      <c r="J181" s="297"/>
      <c r="K181" s="288"/>
      <c r="M181" s="289" t="s">
        <v>298</v>
      </c>
      <c r="O181" s="278"/>
    </row>
    <row r="182" spans="1:80">
      <c r="A182" s="287"/>
      <c r="B182" s="290"/>
      <c r="C182" s="291" t="s">
        <v>299</v>
      </c>
      <c r="D182" s="292"/>
      <c r="E182" s="293">
        <v>0.73650000000000004</v>
      </c>
      <c r="F182" s="294"/>
      <c r="G182" s="295"/>
      <c r="H182" s="296"/>
      <c r="I182" s="288"/>
      <c r="J182" s="297"/>
      <c r="K182" s="288"/>
      <c r="M182" s="289" t="s">
        <v>299</v>
      </c>
      <c r="O182" s="278"/>
    </row>
    <row r="183" spans="1:80">
      <c r="A183" s="279">
        <v>53</v>
      </c>
      <c r="B183" s="280" t="s">
        <v>300</v>
      </c>
      <c r="C183" s="281" t="s">
        <v>301</v>
      </c>
      <c r="D183" s="282" t="s">
        <v>227</v>
      </c>
      <c r="E183" s="283">
        <v>22.631499999999999</v>
      </c>
      <c r="F183" s="283">
        <v>0</v>
      </c>
      <c r="G183" s="284">
        <f>E183*F183</f>
        <v>0</v>
      </c>
      <c r="H183" s="285">
        <v>0</v>
      </c>
      <c r="I183" s="286">
        <f>E183*H183</f>
        <v>0</v>
      </c>
      <c r="J183" s="285">
        <v>0</v>
      </c>
      <c r="K183" s="286">
        <f>E183*J183</f>
        <v>0</v>
      </c>
      <c r="O183" s="278">
        <v>2</v>
      </c>
      <c r="AA183" s="247">
        <v>1</v>
      </c>
      <c r="AB183" s="247">
        <v>1</v>
      </c>
      <c r="AC183" s="247">
        <v>1</v>
      </c>
      <c r="AZ183" s="247">
        <v>1</v>
      </c>
      <c r="BA183" s="247">
        <f>IF(AZ183=1,G183,0)</f>
        <v>0</v>
      </c>
      <c r="BB183" s="247">
        <f>IF(AZ183=2,G183,0)</f>
        <v>0</v>
      </c>
      <c r="BC183" s="247">
        <f>IF(AZ183=3,G183,0)</f>
        <v>0</v>
      </c>
      <c r="BD183" s="247">
        <f>IF(AZ183=4,G183,0)</f>
        <v>0</v>
      </c>
      <c r="BE183" s="247">
        <f>IF(AZ183=5,G183,0)</f>
        <v>0</v>
      </c>
      <c r="CA183" s="278">
        <v>1</v>
      </c>
      <c r="CB183" s="278">
        <v>1</v>
      </c>
    </row>
    <row r="184" spans="1:80">
      <c r="A184" s="279">
        <v>54</v>
      </c>
      <c r="B184" s="280" t="s">
        <v>302</v>
      </c>
      <c r="C184" s="281" t="s">
        <v>303</v>
      </c>
      <c r="D184" s="282" t="s">
        <v>220</v>
      </c>
      <c r="E184" s="283">
        <v>5.9976000000000003</v>
      </c>
      <c r="F184" s="283">
        <v>0</v>
      </c>
      <c r="G184" s="284">
        <f>E184*F184</f>
        <v>0</v>
      </c>
      <c r="H184" s="285">
        <v>1.06624999999985</v>
      </c>
      <c r="I184" s="286">
        <f>E184*H184</f>
        <v>6.3949409999991005</v>
      </c>
      <c r="J184" s="285">
        <v>0</v>
      </c>
      <c r="K184" s="286">
        <f>E184*J184</f>
        <v>0</v>
      </c>
      <c r="O184" s="278">
        <v>2</v>
      </c>
      <c r="AA184" s="247">
        <v>1</v>
      </c>
      <c r="AB184" s="247">
        <v>1</v>
      </c>
      <c r="AC184" s="247">
        <v>1</v>
      </c>
      <c r="AZ184" s="247">
        <v>1</v>
      </c>
      <c r="BA184" s="247">
        <f>IF(AZ184=1,G184,0)</f>
        <v>0</v>
      </c>
      <c r="BB184" s="247">
        <f>IF(AZ184=2,G184,0)</f>
        <v>0</v>
      </c>
      <c r="BC184" s="247">
        <f>IF(AZ184=3,G184,0)</f>
        <v>0</v>
      </c>
      <c r="BD184" s="247">
        <f>IF(AZ184=4,G184,0)</f>
        <v>0</v>
      </c>
      <c r="BE184" s="247">
        <f>IF(AZ184=5,G184,0)</f>
        <v>0</v>
      </c>
      <c r="CA184" s="278">
        <v>1</v>
      </c>
      <c r="CB184" s="278">
        <v>1</v>
      </c>
    </row>
    <row r="185" spans="1:80">
      <c r="A185" s="287"/>
      <c r="B185" s="290"/>
      <c r="C185" s="291" t="s">
        <v>304</v>
      </c>
      <c r="D185" s="292"/>
      <c r="E185" s="293">
        <v>0</v>
      </c>
      <c r="F185" s="294"/>
      <c r="G185" s="295"/>
      <c r="H185" s="296"/>
      <c r="I185" s="288"/>
      <c r="J185" s="297"/>
      <c r="K185" s="288"/>
      <c r="M185" s="289" t="s">
        <v>304</v>
      </c>
      <c r="O185" s="278"/>
    </row>
    <row r="186" spans="1:80">
      <c r="A186" s="287"/>
      <c r="B186" s="290"/>
      <c r="C186" s="291" t="s">
        <v>305</v>
      </c>
      <c r="D186" s="292"/>
      <c r="E186" s="293">
        <v>1.44E-2</v>
      </c>
      <c r="F186" s="294"/>
      <c r="G186" s="295"/>
      <c r="H186" s="296"/>
      <c r="I186" s="288"/>
      <c r="J186" s="297"/>
      <c r="K186" s="288"/>
      <c r="M186" s="289" t="s">
        <v>305</v>
      </c>
      <c r="O186" s="278"/>
    </row>
    <row r="187" spans="1:80">
      <c r="A187" s="287"/>
      <c r="B187" s="290"/>
      <c r="C187" s="291" t="s">
        <v>306</v>
      </c>
      <c r="D187" s="292"/>
      <c r="E187" s="293">
        <v>5.9682000000000004</v>
      </c>
      <c r="F187" s="294"/>
      <c r="G187" s="295"/>
      <c r="H187" s="296"/>
      <c r="I187" s="288"/>
      <c r="J187" s="297"/>
      <c r="K187" s="288"/>
      <c r="M187" s="289" t="s">
        <v>306</v>
      </c>
      <c r="O187" s="278"/>
    </row>
    <row r="188" spans="1:80">
      <c r="A188" s="287"/>
      <c r="B188" s="290"/>
      <c r="C188" s="291" t="s">
        <v>307</v>
      </c>
      <c r="D188" s="292"/>
      <c r="E188" s="293">
        <v>1.4999999999999999E-2</v>
      </c>
      <c r="F188" s="294"/>
      <c r="G188" s="295"/>
      <c r="H188" s="296"/>
      <c r="I188" s="288"/>
      <c r="J188" s="297"/>
      <c r="K188" s="288"/>
      <c r="M188" s="289" t="s">
        <v>307</v>
      </c>
      <c r="O188" s="278"/>
    </row>
    <row r="189" spans="1:80">
      <c r="A189" s="298"/>
      <c r="B189" s="299" t="s">
        <v>96</v>
      </c>
      <c r="C189" s="300" t="s">
        <v>244</v>
      </c>
      <c r="D189" s="301"/>
      <c r="E189" s="302"/>
      <c r="F189" s="303"/>
      <c r="G189" s="304">
        <f>SUM(G137:G188)</f>
        <v>0</v>
      </c>
      <c r="H189" s="305"/>
      <c r="I189" s="306">
        <f>SUM(I137:I188)</f>
        <v>2146.8543282001501</v>
      </c>
      <c r="J189" s="305"/>
      <c r="K189" s="306">
        <f>SUM(K137:K188)</f>
        <v>0</v>
      </c>
      <c r="O189" s="278">
        <v>4</v>
      </c>
      <c r="BA189" s="307">
        <f>SUM(BA137:BA188)</f>
        <v>0</v>
      </c>
      <c r="BB189" s="307">
        <f>SUM(BB137:BB188)</f>
        <v>0</v>
      </c>
      <c r="BC189" s="307">
        <f>SUM(BC137:BC188)</f>
        <v>0</v>
      </c>
      <c r="BD189" s="307">
        <f>SUM(BD137:BD188)</f>
        <v>0</v>
      </c>
      <c r="BE189" s="307">
        <f>SUM(BE137:BE188)</f>
        <v>0</v>
      </c>
    </row>
    <row r="190" spans="1:80">
      <c r="A190" s="268" t="s">
        <v>93</v>
      </c>
      <c r="B190" s="269" t="s">
        <v>308</v>
      </c>
      <c r="C190" s="270" t="s">
        <v>309</v>
      </c>
      <c r="D190" s="271"/>
      <c r="E190" s="272"/>
      <c r="F190" s="272"/>
      <c r="G190" s="273"/>
      <c r="H190" s="274"/>
      <c r="I190" s="275"/>
      <c r="J190" s="276"/>
      <c r="K190" s="277"/>
      <c r="O190" s="278">
        <v>1</v>
      </c>
    </row>
    <row r="191" spans="1:80">
      <c r="A191" s="279">
        <v>55</v>
      </c>
      <c r="B191" s="280" t="s">
        <v>311</v>
      </c>
      <c r="C191" s="281" t="s">
        <v>312</v>
      </c>
      <c r="D191" s="282" t="s">
        <v>227</v>
      </c>
      <c r="E191" s="283">
        <v>8.8874999999999993</v>
      </c>
      <c r="F191" s="283">
        <v>0</v>
      </c>
      <c r="G191" s="284">
        <f>E191*F191</f>
        <v>0</v>
      </c>
      <c r="H191" s="285">
        <v>0.27127000000018597</v>
      </c>
      <c r="I191" s="286">
        <f>E191*H191</f>
        <v>2.4109121250016528</v>
      </c>
      <c r="J191" s="285">
        <v>0</v>
      </c>
      <c r="K191" s="286">
        <f>E191*J191</f>
        <v>0</v>
      </c>
      <c r="O191" s="278">
        <v>2</v>
      </c>
      <c r="AA191" s="247">
        <v>1</v>
      </c>
      <c r="AB191" s="247">
        <v>1</v>
      </c>
      <c r="AC191" s="247">
        <v>1</v>
      </c>
      <c r="AZ191" s="247">
        <v>1</v>
      </c>
      <c r="BA191" s="247">
        <f>IF(AZ191=1,G191,0)</f>
        <v>0</v>
      </c>
      <c r="BB191" s="247">
        <f>IF(AZ191=2,G191,0)</f>
        <v>0</v>
      </c>
      <c r="BC191" s="247">
        <f>IF(AZ191=3,G191,0)</f>
        <v>0</v>
      </c>
      <c r="BD191" s="247">
        <f>IF(AZ191=4,G191,0)</f>
        <v>0</v>
      </c>
      <c r="BE191" s="247">
        <f>IF(AZ191=5,G191,0)</f>
        <v>0</v>
      </c>
      <c r="CA191" s="278">
        <v>1</v>
      </c>
      <c r="CB191" s="278">
        <v>1</v>
      </c>
    </row>
    <row r="192" spans="1:80">
      <c r="A192" s="287"/>
      <c r="B192" s="290"/>
      <c r="C192" s="291" t="s">
        <v>313</v>
      </c>
      <c r="D192" s="292"/>
      <c r="E192" s="293">
        <v>8.8874999999999993</v>
      </c>
      <c r="F192" s="294"/>
      <c r="G192" s="295"/>
      <c r="H192" s="296"/>
      <c r="I192" s="288"/>
      <c r="J192" s="297"/>
      <c r="K192" s="288"/>
      <c r="M192" s="289" t="s">
        <v>313</v>
      </c>
      <c r="O192" s="278"/>
    </row>
    <row r="193" spans="1:80">
      <c r="A193" s="279">
        <v>56</v>
      </c>
      <c r="B193" s="280" t="s">
        <v>314</v>
      </c>
      <c r="C193" s="281" t="s">
        <v>315</v>
      </c>
      <c r="D193" s="282" t="s">
        <v>112</v>
      </c>
      <c r="E193" s="283">
        <v>11</v>
      </c>
      <c r="F193" s="283">
        <v>0</v>
      </c>
      <c r="G193" s="284">
        <f>E193*F193</f>
        <v>0</v>
      </c>
      <c r="H193" s="285">
        <v>2.5749999999999999E-2</v>
      </c>
      <c r="I193" s="286">
        <f>E193*H193</f>
        <v>0.28325</v>
      </c>
      <c r="J193" s="285">
        <v>0</v>
      </c>
      <c r="K193" s="286">
        <f>E193*J193</f>
        <v>0</v>
      </c>
      <c r="O193" s="278">
        <v>2</v>
      </c>
      <c r="AA193" s="247">
        <v>1</v>
      </c>
      <c r="AB193" s="247">
        <v>1</v>
      </c>
      <c r="AC193" s="247">
        <v>1</v>
      </c>
      <c r="AZ193" s="247">
        <v>1</v>
      </c>
      <c r="BA193" s="247">
        <f>IF(AZ193=1,G193,0)</f>
        <v>0</v>
      </c>
      <c r="BB193" s="247">
        <f>IF(AZ193=2,G193,0)</f>
        <v>0</v>
      </c>
      <c r="BC193" s="247">
        <f>IF(AZ193=3,G193,0)</f>
        <v>0</v>
      </c>
      <c r="BD193" s="247">
        <f>IF(AZ193=4,G193,0)</f>
        <v>0</v>
      </c>
      <c r="BE193" s="247">
        <f>IF(AZ193=5,G193,0)</f>
        <v>0</v>
      </c>
      <c r="CA193" s="278">
        <v>1</v>
      </c>
      <c r="CB193" s="278">
        <v>1</v>
      </c>
    </row>
    <row r="194" spans="1:80">
      <c r="A194" s="287"/>
      <c r="B194" s="290"/>
      <c r="C194" s="291" t="s">
        <v>316</v>
      </c>
      <c r="D194" s="292"/>
      <c r="E194" s="293">
        <v>11</v>
      </c>
      <c r="F194" s="294"/>
      <c r="G194" s="295"/>
      <c r="H194" s="296"/>
      <c r="I194" s="288"/>
      <c r="J194" s="297"/>
      <c r="K194" s="288"/>
      <c r="M194" s="289" t="s">
        <v>316</v>
      </c>
      <c r="O194" s="278"/>
    </row>
    <row r="195" spans="1:80">
      <c r="A195" s="279">
        <v>57</v>
      </c>
      <c r="B195" s="280" t="s">
        <v>317</v>
      </c>
      <c r="C195" s="281" t="s">
        <v>318</v>
      </c>
      <c r="D195" s="282" t="s">
        <v>112</v>
      </c>
      <c r="E195" s="283">
        <v>1</v>
      </c>
      <c r="F195" s="283">
        <v>0</v>
      </c>
      <c r="G195" s="284">
        <f>E195*F195</f>
        <v>0</v>
      </c>
      <c r="H195" s="285">
        <v>4.6179999999999999E-2</v>
      </c>
      <c r="I195" s="286">
        <f>E195*H195</f>
        <v>4.6179999999999999E-2</v>
      </c>
      <c r="J195" s="285">
        <v>0</v>
      </c>
      <c r="K195" s="286">
        <f>E195*J195</f>
        <v>0</v>
      </c>
      <c r="O195" s="278">
        <v>2</v>
      </c>
      <c r="AA195" s="247">
        <v>1</v>
      </c>
      <c r="AB195" s="247">
        <v>1</v>
      </c>
      <c r="AC195" s="247">
        <v>1</v>
      </c>
      <c r="AZ195" s="247">
        <v>1</v>
      </c>
      <c r="BA195" s="247">
        <f>IF(AZ195=1,G195,0)</f>
        <v>0</v>
      </c>
      <c r="BB195" s="247">
        <f>IF(AZ195=2,G195,0)</f>
        <v>0</v>
      </c>
      <c r="BC195" s="247">
        <f>IF(AZ195=3,G195,0)</f>
        <v>0</v>
      </c>
      <c r="BD195" s="247">
        <f>IF(AZ195=4,G195,0)</f>
        <v>0</v>
      </c>
      <c r="BE195" s="247">
        <f>IF(AZ195=5,G195,0)</f>
        <v>0</v>
      </c>
      <c r="CA195" s="278">
        <v>1</v>
      </c>
      <c r="CB195" s="278">
        <v>1</v>
      </c>
    </row>
    <row r="196" spans="1:80">
      <c r="A196" s="287"/>
      <c r="B196" s="290"/>
      <c r="C196" s="291" t="s">
        <v>319</v>
      </c>
      <c r="D196" s="292"/>
      <c r="E196" s="293">
        <v>1</v>
      </c>
      <c r="F196" s="294"/>
      <c r="G196" s="295"/>
      <c r="H196" s="296"/>
      <c r="I196" s="288"/>
      <c r="J196" s="297"/>
      <c r="K196" s="288"/>
      <c r="M196" s="289" t="s">
        <v>319</v>
      </c>
      <c r="O196" s="278"/>
    </row>
    <row r="197" spans="1:80" ht="22.5">
      <c r="A197" s="279">
        <v>58</v>
      </c>
      <c r="B197" s="280" t="s">
        <v>320</v>
      </c>
      <c r="C197" s="281" t="s">
        <v>321</v>
      </c>
      <c r="D197" s="282" t="s">
        <v>220</v>
      </c>
      <c r="E197" s="283">
        <v>6.7199999999999996E-2</v>
      </c>
      <c r="F197" s="283">
        <v>0</v>
      </c>
      <c r="G197" s="284">
        <f>E197*F197</f>
        <v>0</v>
      </c>
      <c r="H197" s="285">
        <v>1.0900000000000001</v>
      </c>
      <c r="I197" s="286">
        <f>E197*H197</f>
        <v>7.3248000000000008E-2</v>
      </c>
      <c r="J197" s="285">
        <v>0</v>
      </c>
      <c r="K197" s="286">
        <f>E197*J197</f>
        <v>0</v>
      </c>
      <c r="O197" s="278">
        <v>2</v>
      </c>
      <c r="AA197" s="247">
        <v>1</v>
      </c>
      <c r="AB197" s="247">
        <v>1</v>
      </c>
      <c r="AC197" s="247">
        <v>1</v>
      </c>
      <c r="AZ197" s="247">
        <v>1</v>
      </c>
      <c r="BA197" s="247">
        <f>IF(AZ197=1,G197,0)</f>
        <v>0</v>
      </c>
      <c r="BB197" s="247">
        <f>IF(AZ197=2,G197,0)</f>
        <v>0</v>
      </c>
      <c r="BC197" s="247">
        <f>IF(AZ197=3,G197,0)</f>
        <v>0</v>
      </c>
      <c r="BD197" s="247">
        <f>IF(AZ197=4,G197,0)</f>
        <v>0</v>
      </c>
      <c r="BE197" s="247">
        <f>IF(AZ197=5,G197,0)</f>
        <v>0</v>
      </c>
      <c r="CA197" s="278">
        <v>1</v>
      </c>
      <c r="CB197" s="278">
        <v>1</v>
      </c>
    </row>
    <row r="198" spans="1:80">
      <c r="A198" s="287"/>
      <c r="B198" s="290"/>
      <c r="C198" s="291" t="s">
        <v>322</v>
      </c>
      <c r="D198" s="292"/>
      <c r="E198" s="293">
        <v>6.7199999999999996E-2</v>
      </c>
      <c r="F198" s="294"/>
      <c r="G198" s="295"/>
      <c r="H198" s="296"/>
      <c r="I198" s="288"/>
      <c r="J198" s="297"/>
      <c r="K198" s="288"/>
      <c r="M198" s="289" t="s">
        <v>322</v>
      </c>
      <c r="O198" s="278"/>
    </row>
    <row r="199" spans="1:80">
      <c r="A199" s="279">
        <v>59</v>
      </c>
      <c r="B199" s="280" t="s">
        <v>323</v>
      </c>
      <c r="C199" s="281" t="s">
        <v>324</v>
      </c>
      <c r="D199" s="282" t="s">
        <v>227</v>
      </c>
      <c r="E199" s="283">
        <v>9.3305000000000007</v>
      </c>
      <c r="F199" s="283">
        <v>0</v>
      </c>
      <c r="G199" s="284">
        <f>E199*F199</f>
        <v>0</v>
      </c>
      <c r="H199" s="285">
        <v>1.3299999999999999E-2</v>
      </c>
      <c r="I199" s="286">
        <f>E199*H199</f>
        <v>0.12409565</v>
      </c>
      <c r="J199" s="285">
        <v>0</v>
      </c>
      <c r="K199" s="286">
        <f>E199*J199</f>
        <v>0</v>
      </c>
      <c r="O199" s="278">
        <v>2</v>
      </c>
      <c r="AA199" s="247">
        <v>1</v>
      </c>
      <c r="AB199" s="247">
        <v>1</v>
      </c>
      <c r="AC199" s="247">
        <v>1</v>
      </c>
      <c r="AZ199" s="247">
        <v>1</v>
      </c>
      <c r="BA199" s="247">
        <f>IF(AZ199=1,G199,0)</f>
        <v>0</v>
      </c>
      <c r="BB199" s="247">
        <f>IF(AZ199=2,G199,0)</f>
        <v>0</v>
      </c>
      <c r="BC199" s="247">
        <f>IF(AZ199=3,G199,0)</f>
        <v>0</v>
      </c>
      <c r="BD199" s="247">
        <f>IF(AZ199=4,G199,0)</f>
        <v>0</v>
      </c>
      <c r="BE199" s="247">
        <f>IF(AZ199=5,G199,0)</f>
        <v>0</v>
      </c>
      <c r="CA199" s="278">
        <v>1</v>
      </c>
      <c r="CB199" s="278">
        <v>1</v>
      </c>
    </row>
    <row r="200" spans="1:80">
      <c r="A200" s="287"/>
      <c r="B200" s="290"/>
      <c r="C200" s="291" t="s">
        <v>325</v>
      </c>
      <c r="D200" s="292"/>
      <c r="E200" s="293">
        <v>9.3305000000000007</v>
      </c>
      <c r="F200" s="294"/>
      <c r="G200" s="295"/>
      <c r="H200" s="296"/>
      <c r="I200" s="288"/>
      <c r="J200" s="297"/>
      <c r="K200" s="288"/>
      <c r="M200" s="289" t="s">
        <v>325</v>
      </c>
      <c r="O200" s="278"/>
    </row>
    <row r="201" spans="1:80">
      <c r="A201" s="279">
        <v>60</v>
      </c>
      <c r="B201" s="280" t="s">
        <v>326</v>
      </c>
      <c r="C201" s="281" t="s">
        <v>327</v>
      </c>
      <c r="D201" s="282" t="s">
        <v>227</v>
      </c>
      <c r="E201" s="283">
        <v>7.92</v>
      </c>
      <c r="F201" s="283">
        <v>0</v>
      </c>
      <c r="G201" s="284">
        <f>E201*F201</f>
        <v>0</v>
      </c>
      <c r="H201" s="285">
        <v>9.2030000000000001E-2</v>
      </c>
      <c r="I201" s="286">
        <f>E201*H201</f>
        <v>0.72887760000000001</v>
      </c>
      <c r="J201" s="285">
        <v>0</v>
      </c>
      <c r="K201" s="286">
        <f>E201*J201</f>
        <v>0</v>
      </c>
      <c r="O201" s="278">
        <v>2</v>
      </c>
      <c r="AA201" s="247">
        <v>1</v>
      </c>
      <c r="AB201" s="247">
        <v>1</v>
      </c>
      <c r="AC201" s="247">
        <v>1</v>
      </c>
      <c r="AZ201" s="247">
        <v>1</v>
      </c>
      <c r="BA201" s="247">
        <f>IF(AZ201=1,G201,0)</f>
        <v>0</v>
      </c>
      <c r="BB201" s="247">
        <f>IF(AZ201=2,G201,0)</f>
        <v>0</v>
      </c>
      <c r="BC201" s="247">
        <f>IF(AZ201=3,G201,0)</f>
        <v>0</v>
      </c>
      <c r="BD201" s="247">
        <f>IF(AZ201=4,G201,0)</f>
        <v>0</v>
      </c>
      <c r="BE201" s="247">
        <f>IF(AZ201=5,G201,0)</f>
        <v>0</v>
      </c>
      <c r="CA201" s="278">
        <v>1</v>
      </c>
      <c r="CB201" s="278">
        <v>1</v>
      </c>
    </row>
    <row r="202" spans="1:80">
      <c r="A202" s="287"/>
      <c r="B202" s="290"/>
      <c r="C202" s="291" t="s">
        <v>328</v>
      </c>
      <c r="D202" s="292"/>
      <c r="E202" s="293">
        <v>6.27</v>
      </c>
      <c r="F202" s="294"/>
      <c r="G202" s="295"/>
      <c r="H202" s="296"/>
      <c r="I202" s="288"/>
      <c r="J202" s="297"/>
      <c r="K202" s="288"/>
      <c r="M202" s="289" t="s">
        <v>328</v>
      </c>
      <c r="O202" s="278"/>
    </row>
    <row r="203" spans="1:80">
      <c r="A203" s="287"/>
      <c r="B203" s="290"/>
      <c r="C203" s="291" t="s">
        <v>329</v>
      </c>
      <c r="D203" s="292"/>
      <c r="E203" s="293">
        <v>1.65</v>
      </c>
      <c r="F203" s="294"/>
      <c r="G203" s="295"/>
      <c r="H203" s="296"/>
      <c r="I203" s="288"/>
      <c r="J203" s="297"/>
      <c r="K203" s="288"/>
      <c r="M203" s="289" t="s">
        <v>329</v>
      </c>
      <c r="O203" s="278"/>
    </row>
    <row r="204" spans="1:80">
      <c r="A204" s="279">
        <v>61</v>
      </c>
      <c r="B204" s="280" t="s">
        <v>330</v>
      </c>
      <c r="C204" s="281" t="s">
        <v>331</v>
      </c>
      <c r="D204" s="282" t="s">
        <v>227</v>
      </c>
      <c r="E204" s="283">
        <v>213.38030000000001</v>
      </c>
      <c r="F204" s="283">
        <v>0</v>
      </c>
      <c r="G204" s="284">
        <f>E204*F204</f>
        <v>0</v>
      </c>
      <c r="H204" s="285">
        <v>0.14137</v>
      </c>
      <c r="I204" s="286">
        <f>E204*H204</f>
        <v>30.165573010999999</v>
      </c>
      <c r="J204" s="285">
        <v>0</v>
      </c>
      <c r="K204" s="286">
        <f>E204*J204</f>
        <v>0</v>
      </c>
      <c r="O204" s="278">
        <v>2</v>
      </c>
      <c r="AA204" s="247">
        <v>1</v>
      </c>
      <c r="AB204" s="247">
        <v>1</v>
      </c>
      <c r="AC204" s="247">
        <v>1</v>
      </c>
      <c r="AZ204" s="247">
        <v>1</v>
      </c>
      <c r="BA204" s="247">
        <f>IF(AZ204=1,G204,0)</f>
        <v>0</v>
      </c>
      <c r="BB204" s="247">
        <f>IF(AZ204=2,G204,0)</f>
        <v>0</v>
      </c>
      <c r="BC204" s="247">
        <f>IF(AZ204=3,G204,0)</f>
        <v>0</v>
      </c>
      <c r="BD204" s="247">
        <f>IF(AZ204=4,G204,0)</f>
        <v>0</v>
      </c>
      <c r="BE204" s="247">
        <f>IF(AZ204=5,G204,0)</f>
        <v>0</v>
      </c>
      <c r="CA204" s="278">
        <v>1</v>
      </c>
      <c r="CB204" s="278">
        <v>1</v>
      </c>
    </row>
    <row r="205" spans="1:80" ht="22.5">
      <c r="A205" s="287"/>
      <c r="B205" s="290"/>
      <c r="C205" s="291" t="s">
        <v>332</v>
      </c>
      <c r="D205" s="292"/>
      <c r="E205" s="293">
        <v>198.16499999999999</v>
      </c>
      <c r="F205" s="294"/>
      <c r="G205" s="295"/>
      <c r="H205" s="296"/>
      <c r="I205" s="288"/>
      <c r="J205" s="297"/>
      <c r="K205" s="288"/>
      <c r="M205" s="289" t="s">
        <v>332</v>
      </c>
      <c r="O205" s="278"/>
    </row>
    <row r="206" spans="1:80">
      <c r="A206" s="287"/>
      <c r="B206" s="290"/>
      <c r="C206" s="291" t="s">
        <v>333</v>
      </c>
      <c r="D206" s="292"/>
      <c r="E206" s="293">
        <v>34.695300000000003</v>
      </c>
      <c r="F206" s="294"/>
      <c r="G206" s="295"/>
      <c r="H206" s="296"/>
      <c r="I206" s="288"/>
      <c r="J206" s="297"/>
      <c r="K206" s="288"/>
      <c r="M206" s="289" t="s">
        <v>333</v>
      </c>
      <c r="O206" s="278"/>
    </row>
    <row r="207" spans="1:80">
      <c r="A207" s="287"/>
      <c r="B207" s="290"/>
      <c r="C207" s="291" t="s">
        <v>334</v>
      </c>
      <c r="D207" s="292"/>
      <c r="E207" s="293">
        <v>-21.63</v>
      </c>
      <c r="F207" s="294"/>
      <c r="G207" s="295"/>
      <c r="H207" s="296"/>
      <c r="I207" s="288"/>
      <c r="J207" s="297"/>
      <c r="K207" s="288"/>
      <c r="M207" s="289" t="s">
        <v>334</v>
      </c>
      <c r="O207" s="278"/>
    </row>
    <row r="208" spans="1:80">
      <c r="A208" s="287"/>
      <c r="B208" s="290"/>
      <c r="C208" s="291" t="s">
        <v>335</v>
      </c>
      <c r="D208" s="292"/>
      <c r="E208" s="293">
        <v>2.15</v>
      </c>
      <c r="F208" s="294"/>
      <c r="G208" s="295"/>
      <c r="H208" s="296"/>
      <c r="I208" s="288"/>
      <c r="J208" s="297"/>
      <c r="K208" s="288"/>
      <c r="M208" s="289" t="s">
        <v>335</v>
      </c>
      <c r="O208" s="278"/>
    </row>
    <row r="209" spans="1:80">
      <c r="A209" s="279">
        <v>62</v>
      </c>
      <c r="B209" s="280" t="s">
        <v>336</v>
      </c>
      <c r="C209" s="281" t="s">
        <v>337</v>
      </c>
      <c r="D209" s="282" t="s">
        <v>338</v>
      </c>
      <c r="E209" s="283">
        <v>33</v>
      </c>
      <c r="F209" s="283">
        <v>0</v>
      </c>
      <c r="G209" s="284">
        <f>E209*F209</f>
        <v>0</v>
      </c>
      <c r="H209" s="285">
        <v>1.0200000000000001E-3</v>
      </c>
      <c r="I209" s="286">
        <f>E209*H209</f>
        <v>3.3660000000000002E-2</v>
      </c>
      <c r="J209" s="285">
        <v>0</v>
      </c>
      <c r="K209" s="286">
        <f>E209*J209</f>
        <v>0</v>
      </c>
      <c r="O209" s="278">
        <v>2</v>
      </c>
      <c r="AA209" s="247">
        <v>1</v>
      </c>
      <c r="AB209" s="247">
        <v>1</v>
      </c>
      <c r="AC209" s="247">
        <v>1</v>
      </c>
      <c r="AZ209" s="247">
        <v>1</v>
      </c>
      <c r="BA209" s="247">
        <f>IF(AZ209=1,G209,0)</f>
        <v>0</v>
      </c>
      <c r="BB209" s="247">
        <f>IF(AZ209=2,G209,0)</f>
        <v>0</v>
      </c>
      <c r="BC209" s="247">
        <f>IF(AZ209=3,G209,0)</f>
        <v>0</v>
      </c>
      <c r="BD209" s="247">
        <f>IF(AZ209=4,G209,0)</f>
        <v>0</v>
      </c>
      <c r="BE209" s="247">
        <f>IF(AZ209=5,G209,0)</f>
        <v>0</v>
      </c>
      <c r="CA209" s="278">
        <v>1</v>
      </c>
      <c r="CB209" s="278">
        <v>1</v>
      </c>
    </row>
    <row r="210" spans="1:80">
      <c r="A210" s="287"/>
      <c r="B210" s="290"/>
      <c r="C210" s="291" t="s">
        <v>339</v>
      </c>
      <c r="D210" s="292"/>
      <c r="E210" s="293">
        <v>33</v>
      </c>
      <c r="F210" s="294"/>
      <c r="G210" s="295"/>
      <c r="H210" s="296"/>
      <c r="I210" s="288"/>
      <c r="J210" s="297"/>
      <c r="K210" s="288"/>
      <c r="M210" s="289" t="s">
        <v>339</v>
      </c>
      <c r="O210" s="278"/>
    </row>
    <row r="211" spans="1:80" ht="22.5">
      <c r="A211" s="279">
        <v>63</v>
      </c>
      <c r="B211" s="280" t="s">
        <v>340</v>
      </c>
      <c r="C211" s="281" t="s">
        <v>341</v>
      </c>
      <c r="D211" s="282" t="s">
        <v>227</v>
      </c>
      <c r="E211" s="283">
        <v>0.84</v>
      </c>
      <c r="F211" s="283">
        <v>0</v>
      </c>
      <c r="G211" s="284">
        <f>E211*F211</f>
        <v>0</v>
      </c>
      <c r="H211" s="285">
        <v>0.1656</v>
      </c>
      <c r="I211" s="286">
        <f>E211*H211</f>
        <v>0.13910400000000001</v>
      </c>
      <c r="J211" s="285">
        <v>0</v>
      </c>
      <c r="K211" s="286">
        <f>E211*J211</f>
        <v>0</v>
      </c>
      <c r="O211" s="278">
        <v>2</v>
      </c>
      <c r="AA211" s="247">
        <v>1</v>
      </c>
      <c r="AB211" s="247">
        <v>1</v>
      </c>
      <c r="AC211" s="247">
        <v>1</v>
      </c>
      <c r="AZ211" s="247">
        <v>1</v>
      </c>
      <c r="BA211" s="247">
        <f>IF(AZ211=1,G211,0)</f>
        <v>0</v>
      </c>
      <c r="BB211" s="247">
        <f>IF(AZ211=2,G211,0)</f>
        <v>0</v>
      </c>
      <c r="BC211" s="247">
        <f>IF(AZ211=3,G211,0)</f>
        <v>0</v>
      </c>
      <c r="BD211" s="247">
        <f>IF(AZ211=4,G211,0)</f>
        <v>0</v>
      </c>
      <c r="BE211" s="247">
        <f>IF(AZ211=5,G211,0)</f>
        <v>0</v>
      </c>
      <c r="CA211" s="278">
        <v>1</v>
      </c>
      <c r="CB211" s="278">
        <v>1</v>
      </c>
    </row>
    <row r="212" spans="1:80">
      <c r="A212" s="287"/>
      <c r="B212" s="290"/>
      <c r="C212" s="291" t="s">
        <v>342</v>
      </c>
      <c r="D212" s="292"/>
      <c r="E212" s="293">
        <v>0.84</v>
      </c>
      <c r="F212" s="294"/>
      <c r="G212" s="295"/>
      <c r="H212" s="296"/>
      <c r="I212" s="288"/>
      <c r="J212" s="297"/>
      <c r="K212" s="288"/>
      <c r="M212" s="289" t="s">
        <v>342</v>
      </c>
      <c r="O212" s="278"/>
    </row>
    <row r="213" spans="1:80" ht="22.5">
      <c r="A213" s="279">
        <v>64</v>
      </c>
      <c r="B213" s="280" t="s">
        <v>343</v>
      </c>
      <c r="C213" s="281" t="s">
        <v>344</v>
      </c>
      <c r="D213" s="282" t="s">
        <v>227</v>
      </c>
      <c r="E213" s="283">
        <v>1.26</v>
      </c>
      <c r="F213" s="283">
        <v>0</v>
      </c>
      <c r="G213" s="284">
        <f>E213*F213</f>
        <v>0</v>
      </c>
      <c r="H213" s="285">
        <v>6.1700000000000001E-3</v>
      </c>
      <c r="I213" s="286">
        <f>E213*H213</f>
        <v>7.7742000000000002E-3</v>
      </c>
      <c r="J213" s="285">
        <v>0</v>
      </c>
      <c r="K213" s="286">
        <f>E213*J213</f>
        <v>0</v>
      </c>
      <c r="O213" s="278">
        <v>2</v>
      </c>
      <c r="AA213" s="247">
        <v>1</v>
      </c>
      <c r="AB213" s="247">
        <v>1</v>
      </c>
      <c r="AC213" s="247">
        <v>1</v>
      </c>
      <c r="AZ213" s="247">
        <v>1</v>
      </c>
      <c r="BA213" s="247">
        <f>IF(AZ213=1,G213,0)</f>
        <v>0</v>
      </c>
      <c r="BB213" s="247">
        <f>IF(AZ213=2,G213,0)</f>
        <v>0</v>
      </c>
      <c r="BC213" s="247">
        <f>IF(AZ213=3,G213,0)</f>
        <v>0</v>
      </c>
      <c r="BD213" s="247">
        <f>IF(AZ213=4,G213,0)</f>
        <v>0</v>
      </c>
      <c r="BE213" s="247">
        <f>IF(AZ213=5,G213,0)</f>
        <v>0</v>
      </c>
      <c r="CA213" s="278">
        <v>1</v>
      </c>
      <c r="CB213" s="278">
        <v>1</v>
      </c>
    </row>
    <row r="214" spans="1:80">
      <c r="A214" s="287"/>
      <c r="B214" s="290"/>
      <c r="C214" s="291" t="s">
        <v>345</v>
      </c>
      <c r="D214" s="292"/>
      <c r="E214" s="293">
        <v>1.26</v>
      </c>
      <c r="F214" s="294"/>
      <c r="G214" s="295"/>
      <c r="H214" s="296"/>
      <c r="I214" s="288"/>
      <c r="J214" s="297"/>
      <c r="K214" s="288"/>
      <c r="M214" s="289" t="s">
        <v>345</v>
      </c>
      <c r="O214" s="278"/>
    </row>
    <row r="215" spans="1:80" ht="22.5">
      <c r="A215" s="279">
        <v>65</v>
      </c>
      <c r="B215" s="280" t="s">
        <v>346</v>
      </c>
      <c r="C215" s="281" t="s">
        <v>347</v>
      </c>
      <c r="D215" s="282" t="s">
        <v>112</v>
      </c>
      <c r="E215" s="283">
        <v>20</v>
      </c>
      <c r="F215" s="283">
        <v>0</v>
      </c>
      <c r="G215" s="284">
        <f>E215*F215</f>
        <v>0</v>
      </c>
      <c r="H215" s="285">
        <v>5.8000000000000003E-2</v>
      </c>
      <c r="I215" s="286">
        <f>E215*H215</f>
        <v>1.1600000000000001</v>
      </c>
      <c r="J215" s="285">
        <v>0</v>
      </c>
      <c r="K215" s="286">
        <f>E215*J215</f>
        <v>0</v>
      </c>
      <c r="O215" s="278">
        <v>2</v>
      </c>
      <c r="AA215" s="247">
        <v>1</v>
      </c>
      <c r="AB215" s="247">
        <v>0</v>
      </c>
      <c r="AC215" s="247">
        <v>0</v>
      </c>
      <c r="AZ215" s="247">
        <v>1</v>
      </c>
      <c r="BA215" s="247">
        <f>IF(AZ215=1,G215,0)</f>
        <v>0</v>
      </c>
      <c r="BB215" s="247">
        <f>IF(AZ215=2,G215,0)</f>
        <v>0</v>
      </c>
      <c r="BC215" s="247">
        <f>IF(AZ215=3,G215,0)</f>
        <v>0</v>
      </c>
      <c r="BD215" s="247">
        <f>IF(AZ215=4,G215,0)</f>
        <v>0</v>
      </c>
      <c r="BE215" s="247">
        <f>IF(AZ215=5,G215,0)</f>
        <v>0</v>
      </c>
      <c r="CA215" s="278">
        <v>1</v>
      </c>
      <c r="CB215" s="278">
        <v>0</v>
      </c>
    </row>
    <row r="216" spans="1:80">
      <c r="A216" s="287"/>
      <c r="B216" s="290"/>
      <c r="C216" s="291" t="s">
        <v>348</v>
      </c>
      <c r="D216" s="292"/>
      <c r="E216" s="293">
        <v>18</v>
      </c>
      <c r="F216" s="294"/>
      <c r="G216" s="295"/>
      <c r="H216" s="296"/>
      <c r="I216" s="288"/>
      <c r="J216" s="297"/>
      <c r="K216" s="288"/>
      <c r="M216" s="289" t="s">
        <v>348</v>
      </c>
      <c r="O216" s="278"/>
    </row>
    <row r="217" spans="1:80">
      <c r="A217" s="287"/>
      <c r="B217" s="290"/>
      <c r="C217" s="291" t="s">
        <v>349</v>
      </c>
      <c r="D217" s="292"/>
      <c r="E217" s="293">
        <v>2</v>
      </c>
      <c r="F217" s="294"/>
      <c r="G217" s="295"/>
      <c r="H217" s="296"/>
      <c r="I217" s="288"/>
      <c r="J217" s="297"/>
      <c r="K217" s="288"/>
      <c r="M217" s="289" t="s">
        <v>349</v>
      </c>
      <c r="O217" s="278"/>
    </row>
    <row r="218" spans="1:80">
      <c r="A218" s="298"/>
      <c r="B218" s="299" t="s">
        <v>96</v>
      </c>
      <c r="C218" s="300" t="s">
        <v>310</v>
      </c>
      <c r="D218" s="301"/>
      <c r="E218" s="302"/>
      <c r="F218" s="303"/>
      <c r="G218" s="304">
        <f>SUM(G190:G217)</f>
        <v>0</v>
      </c>
      <c r="H218" s="305"/>
      <c r="I218" s="306">
        <f>SUM(I190:I217)</f>
        <v>35.172674586001648</v>
      </c>
      <c r="J218" s="305"/>
      <c r="K218" s="306">
        <f>SUM(K190:K217)</f>
        <v>0</v>
      </c>
      <c r="O218" s="278">
        <v>4</v>
      </c>
      <c r="BA218" s="307">
        <f>SUM(BA190:BA217)</f>
        <v>0</v>
      </c>
      <c r="BB218" s="307">
        <f>SUM(BB190:BB217)</f>
        <v>0</v>
      </c>
      <c r="BC218" s="307">
        <f>SUM(BC190:BC217)</f>
        <v>0</v>
      </c>
      <c r="BD218" s="307">
        <f>SUM(BD190:BD217)</f>
        <v>0</v>
      </c>
      <c r="BE218" s="307">
        <f>SUM(BE190:BE217)</f>
        <v>0</v>
      </c>
    </row>
    <row r="219" spans="1:80">
      <c r="A219" s="268" t="s">
        <v>93</v>
      </c>
      <c r="B219" s="269" t="s">
        <v>350</v>
      </c>
      <c r="C219" s="270" t="s">
        <v>351</v>
      </c>
      <c r="D219" s="271"/>
      <c r="E219" s="272"/>
      <c r="F219" s="272"/>
      <c r="G219" s="273"/>
      <c r="H219" s="274"/>
      <c r="I219" s="275"/>
      <c r="J219" s="276"/>
      <c r="K219" s="277"/>
      <c r="O219" s="278">
        <v>1</v>
      </c>
    </row>
    <row r="220" spans="1:80" ht="22.5">
      <c r="A220" s="279">
        <v>66</v>
      </c>
      <c r="B220" s="280" t="s">
        <v>353</v>
      </c>
      <c r="C220" s="281" t="s">
        <v>354</v>
      </c>
      <c r="D220" s="282" t="s">
        <v>227</v>
      </c>
      <c r="E220" s="283">
        <v>10.234999999999999</v>
      </c>
      <c r="F220" s="283">
        <v>0</v>
      </c>
      <c r="G220" s="284">
        <f>E220*F220</f>
        <v>0</v>
      </c>
      <c r="H220" s="285">
        <v>2.5340000000000001E-2</v>
      </c>
      <c r="I220" s="286">
        <f>E220*H220</f>
        <v>0.2593549</v>
      </c>
      <c r="J220" s="285">
        <v>0</v>
      </c>
      <c r="K220" s="286">
        <f>E220*J220</f>
        <v>0</v>
      </c>
      <c r="O220" s="278">
        <v>2</v>
      </c>
      <c r="AA220" s="247">
        <v>1</v>
      </c>
      <c r="AB220" s="247">
        <v>1</v>
      </c>
      <c r="AC220" s="247">
        <v>1</v>
      </c>
      <c r="AZ220" s="247">
        <v>1</v>
      </c>
      <c r="BA220" s="247">
        <f>IF(AZ220=1,G220,0)</f>
        <v>0</v>
      </c>
      <c r="BB220" s="247">
        <f>IF(AZ220=2,G220,0)</f>
        <v>0</v>
      </c>
      <c r="BC220" s="247">
        <f>IF(AZ220=3,G220,0)</f>
        <v>0</v>
      </c>
      <c r="BD220" s="247">
        <f>IF(AZ220=4,G220,0)</f>
        <v>0</v>
      </c>
      <c r="BE220" s="247">
        <f>IF(AZ220=5,G220,0)</f>
        <v>0</v>
      </c>
      <c r="CA220" s="278">
        <v>1</v>
      </c>
      <c r="CB220" s="278">
        <v>1</v>
      </c>
    </row>
    <row r="221" spans="1:80">
      <c r="A221" s="287"/>
      <c r="B221" s="290"/>
      <c r="C221" s="291" t="s">
        <v>355</v>
      </c>
      <c r="D221" s="292"/>
      <c r="E221" s="293">
        <v>10.234999999999999</v>
      </c>
      <c r="F221" s="294"/>
      <c r="G221" s="295"/>
      <c r="H221" s="296"/>
      <c r="I221" s="288"/>
      <c r="J221" s="297"/>
      <c r="K221" s="288"/>
      <c r="M221" s="289" t="s">
        <v>355</v>
      </c>
      <c r="O221" s="278"/>
    </row>
    <row r="222" spans="1:80" ht="22.5">
      <c r="A222" s="279">
        <v>67</v>
      </c>
      <c r="B222" s="280" t="s">
        <v>356</v>
      </c>
      <c r="C222" s="281" t="s">
        <v>357</v>
      </c>
      <c r="D222" s="282" t="s">
        <v>227</v>
      </c>
      <c r="E222" s="283">
        <v>187.09450000000001</v>
      </c>
      <c r="F222" s="283">
        <v>0</v>
      </c>
      <c r="G222" s="284">
        <f>E222*F222</f>
        <v>0</v>
      </c>
      <c r="H222" s="285">
        <v>2.9329999999999998E-2</v>
      </c>
      <c r="I222" s="286">
        <f>E222*H222</f>
        <v>5.4874816849999997</v>
      </c>
      <c r="J222" s="285">
        <v>0</v>
      </c>
      <c r="K222" s="286">
        <f>E222*J222</f>
        <v>0</v>
      </c>
      <c r="O222" s="278">
        <v>2</v>
      </c>
      <c r="AA222" s="247">
        <v>1</v>
      </c>
      <c r="AB222" s="247">
        <v>1</v>
      </c>
      <c r="AC222" s="247">
        <v>1</v>
      </c>
      <c r="AZ222" s="247">
        <v>1</v>
      </c>
      <c r="BA222" s="247">
        <f>IF(AZ222=1,G222,0)</f>
        <v>0</v>
      </c>
      <c r="BB222" s="247">
        <f>IF(AZ222=2,G222,0)</f>
        <v>0</v>
      </c>
      <c r="BC222" s="247">
        <f>IF(AZ222=3,G222,0)</f>
        <v>0</v>
      </c>
      <c r="BD222" s="247">
        <f>IF(AZ222=4,G222,0)</f>
        <v>0</v>
      </c>
      <c r="BE222" s="247">
        <f>IF(AZ222=5,G222,0)</f>
        <v>0</v>
      </c>
      <c r="CA222" s="278">
        <v>1</v>
      </c>
      <c r="CB222" s="278">
        <v>1</v>
      </c>
    </row>
    <row r="223" spans="1:80">
      <c r="A223" s="287"/>
      <c r="B223" s="290"/>
      <c r="C223" s="291" t="s">
        <v>358</v>
      </c>
      <c r="D223" s="292"/>
      <c r="E223" s="293">
        <v>54.171999999999997</v>
      </c>
      <c r="F223" s="294"/>
      <c r="G223" s="295"/>
      <c r="H223" s="296"/>
      <c r="I223" s="288"/>
      <c r="J223" s="297"/>
      <c r="K223" s="288"/>
      <c r="M223" s="289" t="s">
        <v>358</v>
      </c>
      <c r="O223" s="278"/>
    </row>
    <row r="224" spans="1:80">
      <c r="A224" s="287"/>
      <c r="B224" s="290"/>
      <c r="C224" s="291" t="s">
        <v>359</v>
      </c>
      <c r="D224" s="292"/>
      <c r="E224" s="293">
        <v>-9.91</v>
      </c>
      <c r="F224" s="294"/>
      <c r="G224" s="295"/>
      <c r="H224" s="296"/>
      <c r="I224" s="288"/>
      <c r="J224" s="297"/>
      <c r="K224" s="288"/>
      <c r="M224" s="289" t="s">
        <v>359</v>
      </c>
      <c r="O224" s="278"/>
    </row>
    <row r="225" spans="1:80" ht="33.75">
      <c r="A225" s="287"/>
      <c r="B225" s="290"/>
      <c r="C225" s="291" t="s">
        <v>360</v>
      </c>
      <c r="D225" s="292"/>
      <c r="E225" s="293">
        <v>139.16</v>
      </c>
      <c r="F225" s="294"/>
      <c r="G225" s="295"/>
      <c r="H225" s="296"/>
      <c r="I225" s="288"/>
      <c r="J225" s="297"/>
      <c r="K225" s="288"/>
      <c r="M225" s="289" t="s">
        <v>360</v>
      </c>
      <c r="O225" s="278"/>
    </row>
    <row r="226" spans="1:80">
      <c r="A226" s="287"/>
      <c r="B226" s="290"/>
      <c r="C226" s="291" t="s">
        <v>361</v>
      </c>
      <c r="D226" s="292"/>
      <c r="E226" s="293">
        <v>-18.39</v>
      </c>
      <c r="F226" s="294"/>
      <c r="G226" s="295"/>
      <c r="H226" s="296"/>
      <c r="I226" s="288"/>
      <c r="J226" s="297"/>
      <c r="K226" s="288"/>
      <c r="M226" s="289" t="s">
        <v>361</v>
      </c>
      <c r="O226" s="278"/>
    </row>
    <row r="227" spans="1:80">
      <c r="A227" s="287"/>
      <c r="B227" s="290"/>
      <c r="C227" s="291" t="s">
        <v>362</v>
      </c>
      <c r="D227" s="292"/>
      <c r="E227" s="293">
        <v>23.952500000000001</v>
      </c>
      <c r="F227" s="294"/>
      <c r="G227" s="295"/>
      <c r="H227" s="296"/>
      <c r="I227" s="288"/>
      <c r="J227" s="297"/>
      <c r="K227" s="288"/>
      <c r="M227" s="289" t="s">
        <v>362</v>
      </c>
      <c r="O227" s="278"/>
    </row>
    <row r="228" spans="1:80">
      <c r="A228" s="287"/>
      <c r="B228" s="290"/>
      <c r="C228" s="291" t="s">
        <v>363</v>
      </c>
      <c r="D228" s="292"/>
      <c r="E228" s="293">
        <v>-1.89</v>
      </c>
      <c r="F228" s="294"/>
      <c r="G228" s="295"/>
      <c r="H228" s="296"/>
      <c r="I228" s="288"/>
      <c r="J228" s="297"/>
      <c r="K228" s="288"/>
      <c r="M228" s="289" t="s">
        <v>363</v>
      </c>
      <c r="O228" s="278"/>
    </row>
    <row r="229" spans="1:80" ht="22.5">
      <c r="A229" s="279">
        <v>68</v>
      </c>
      <c r="B229" s="280" t="s">
        <v>364</v>
      </c>
      <c r="C229" s="281" t="s">
        <v>365</v>
      </c>
      <c r="D229" s="282" t="s">
        <v>227</v>
      </c>
      <c r="E229" s="283">
        <v>11.89</v>
      </c>
      <c r="F229" s="283">
        <v>0</v>
      </c>
      <c r="G229" s="284">
        <f>E229*F229</f>
        <v>0</v>
      </c>
      <c r="H229" s="285">
        <v>5.2470000000000003E-2</v>
      </c>
      <c r="I229" s="286">
        <f>E229*H229</f>
        <v>0.62386830000000004</v>
      </c>
      <c r="J229" s="285">
        <v>0</v>
      </c>
      <c r="K229" s="286">
        <f>E229*J229</f>
        <v>0</v>
      </c>
      <c r="O229" s="278">
        <v>2</v>
      </c>
      <c r="AA229" s="247">
        <v>1</v>
      </c>
      <c r="AB229" s="247">
        <v>1</v>
      </c>
      <c r="AC229" s="247">
        <v>1</v>
      </c>
      <c r="AZ229" s="247">
        <v>1</v>
      </c>
      <c r="BA229" s="247">
        <f>IF(AZ229=1,G229,0)</f>
        <v>0</v>
      </c>
      <c r="BB229" s="247">
        <f>IF(AZ229=2,G229,0)</f>
        <v>0</v>
      </c>
      <c r="BC229" s="247">
        <f>IF(AZ229=3,G229,0)</f>
        <v>0</v>
      </c>
      <c r="BD229" s="247">
        <f>IF(AZ229=4,G229,0)</f>
        <v>0</v>
      </c>
      <c r="BE229" s="247">
        <f>IF(AZ229=5,G229,0)</f>
        <v>0</v>
      </c>
      <c r="CA229" s="278">
        <v>1</v>
      </c>
      <c r="CB229" s="278">
        <v>1</v>
      </c>
    </row>
    <row r="230" spans="1:80">
      <c r="A230" s="287"/>
      <c r="B230" s="290"/>
      <c r="C230" s="291" t="s">
        <v>366</v>
      </c>
      <c r="D230" s="292"/>
      <c r="E230" s="293">
        <v>11.89</v>
      </c>
      <c r="F230" s="294"/>
      <c r="G230" s="295"/>
      <c r="H230" s="296"/>
      <c r="I230" s="288"/>
      <c r="J230" s="297"/>
      <c r="K230" s="288"/>
      <c r="M230" s="289" t="s">
        <v>366</v>
      </c>
      <c r="O230" s="278"/>
    </row>
    <row r="231" spans="1:80" ht="22.5">
      <c r="A231" s="279">
        <v>69</v>
      </c>
      <c r="B231" s="280" t="s">
        <v>367</v>
      </c>
      <c r="C231" s="281" t="s">
        <v>368</v>
      </c>
      <c r="D231" s="282" t="s">
        <v>227</v>
      </c>
      <c r="E231" s="283">
        <v>16.489999999999998</v>
      </c>
      <c r="F231" s="283">
        <v>0</v>
      </c>
      <c r="G231" s="284">
        <f>E231*F231</f>
        <v>0</v>
      </c>
      <c r="H231" s="285">
        <v>6.3600000000000004E-2</v>
      </c>
      <c r="I231" s="286">
        <f>E231*H231</f>
        <v>1.048764</v>
      </c>
      <c r="J231" s="285">
        <v>0</v>
      </c>
      <c r="K231" s="286">
        <f>E231*J231</f>
        <v>0</v>
      </c>
      <c r="O231" s="278">
        <v>2</v>
      </c>
      <c r="AA231" s="247">
        <v>1</v>
      </c>
      <c r="AB231" s="247">
        <v>1</v>
      </c>
      <c r="AC231" s="247">
        <v>1</v>
      </c>
      <c r="AZ231" s="247">
        <v>1</v>
      </c>
      <c r="BA231" s="247">
        <f>IF(AZ231=1,G231,0)</f>
        <v>0</v>
      </c>
      <c r="BB231" s="247">
        <f>IF(AZ231=2,G231,0)</f>
        <v>0</v>
      </c>
      <c r="BC231" s="247">
        <f>IF(AZ231=3,G231,0)</f>
        <v>0</v>
      </c>
      <c r="BD231" s="247">
        <f>IF(AZ231=4,G231,0)</f>
        <v>0</v>
      </c>
      <c r="BE231" s="247">
        <f>IF(AZ231=5,G231,0)</f>
        <v>0</v>
      </c>
      <c r="CA231" s="278">
        <v>1</v>
      </c>
      <c r="CB231" s="278">
        <v>1</v>
      </c>
    </row>
    <row r="232" spans="1:80">
      <c r="A232" s="287"/>
      <c r="B232" s="290"/>
      <c r="C232" s="291" t="s">
        <v>369</v>
      </c>
      <c r="D232" s="292"/>
      <c r="E232" s="293">
        <v>16.489999999999998</v>
      </c>
      <c r="F232" s="294"/>
      <c r="G232" s="295"/>
      <c r="H232" s="296"/>
      <c r="I232" s="288"/>
      <c r="J232" s="297"/>
      <c r="K232" s="288"/>
      <c r="M232" s="289" t="s">
        <v>369</v>
      </c>
      <c r="O232" s="278"/>
    </row>
    <row r="233" spans="1:80" ht="22.5">
      <c r="A233" s="279">
        <v>70</v>
      </c>
      <c r="B233" s="280" t="s">
        <v>370</v>
      </c>
      <c r="C233" s="281" t="s">
        <v>371</v>
      </c>
      <c r="D233" s="282" t="s">
        <v>112</v>
      </c>
      <c r="E233" s="283">
        <v>9</v>
      </c>
      <c r="F233" s="283">
        <v>0</v>
      </c>
      <c r="G233" s="284">
        <f>E233*F233</f>
        <v>0</v>
      </c>
      <c r="H233" s="285">
        <v>8.5000000000000006E-3</v>
      </c>
      <c r="I233" s="286">
        <f>E233*H233</f>
        <v>7.6500000000000012E-2</v>
      </c>
      <c r="J233" s="285">
        <v>0</v>
      </c>
      <c r="K233" s="286">
        <f>E233*J233</f>
        <v>0</v>
      </c>
      <c r="O233" s="278">
        <v>2</v>
      </c>
      <c r="AA233" s="247">
        <v>1</v>
      </c>
      <c r="AB233" s="247">
        <v>1</v>
      </c>
      <c r="AC233" s="247">
        <v>1</v>
      </c>
      <c r="AZ233" s="247">
        <v>1</v>
      </c>
      <c r="BA233" s="247">
        <f>IF(AZ233=1,G233,0)</f>
        <v>0</v>
      </c>
      <c r="BB233" s="247">
        <f>IF(AZ233=2,G233,0)</f>
        <v>0</v>
      </c>
      <c r="BC233" s="247">
        <f>IF(AZ233=3,G233,0)</f>
        <v>0</v>
      </c>
      <c r="BD233" s="247">
        <f>IF(AZ233=4,G233,0)</f>
        <v>0</v>
      </c>
      <c r="BE233" s="247">
        <f>IF(AZ233=5,G233,0)</f>
        <v>0</v>
      </c>
      <c r="CA233" s="278">
        <v>1</v>
      </c>
      <c r="CB233" s="278">
        <v>1</v>
      </c>
    </row>
    <row r="234" spans="1:80" ht="22.5">
      <c r="A234" s="279">
        <v>71</v>
      </c>
      <c r="B234" s="280" t="s">
        <v>372</v>
      </c>
      <c r="C234" s="281" t="s">
        <v>373</v>
      </c>
      <c r="D234" s="282" t="s">
        <v>112</v>
      </c>
      <c r="E234" s="283">
        <v>10</v>
      </c>
      <c r="F234" s="283">
        <v>0</v>
      </c>
      <c r="G234" s="284">
        <f>E234*F234</f>
        <v>0</v>
      </c>
      <c r="H234" s="285">
        <v>1.2E-2</v>
      </c>
      <c r="I234" s="286">
        <f>E234*H234</f>
        <v>0.12</v>
      </c>
      <c r="J234" s="285">
        <v>0</v>
      </c>
      <c r="K234" s="286">
        <f>E234*J234</f>
        <v>0</v>
      </c>
      <c r="O234" s="278">
        <v>2</v>
      </c>
      <c r="AA234" s="247">
        <v>1</v>
      </c>
      <c r="AB234" s="247">
        <v>1</v>
      </c>
      <c r="AC234" s="247">
        <v>1</v>
      </c>
      <c r="AZ234" s="247">
        <v>1</v>
      </c>
      <c r="BA234" s="247">
        <f>IF(AZ234=1,G234,0)</f>
        <v>0</v>
      </c>
      <c r="BB234" s="247">
        <f>IF(AZ234=2,G234,0)</f>
        <v>0</v>
      </c>
      <c r="BC234" s="247">
        <f>IF(AZ234=3,G234,0)</f>
        <v>0</v>
      </c>
      <c r="BD234" s="247">
        <f>IF(AZ234=4,G234,0)</f>
        <v>0</v>
      </c>
      <c r="BE234" s="247">
        <f>IF(AZ234=5,G234,0)</f>
        <v>0</v>
      </c>
      <c r="CA234" s="278">
        <v>1</v>
      </c>
      <c r="CB234" s="278">
        <v>1</v>
      </c>
    </row>
    <row r="235" spans="1:80" ht="22.5">
      <c r="A235" s="279">
        <v>72</v>
      </c>
      <c r="B235" s="280" t="s">
        <v>374</v>
      </c>
      <c r="C235" s="281" t="s">
        <v>375</v>
      </c>
      <c r="D235" s="282" t="s">
        <v>112</v>
      </c>
      <c r="E235" s="283">
        <v>2</v>
      </c>
      <c r="F235" s="283">
        <v>0</v>
      </c>
      <c r="G235" s="284">
        <f>E235*F235</f>
        <v>0</v>
      </c>
      <c r="H235" s="285">
        <v>1.2E-2</v>
      </c>
      <c r="I235" s="286">
        <f>E235*H235</f>
        <v>2.4E-2</v>
      </c>
      <c r="J235" s="285">
        <v>0</v>
      </c>
      <c r="K235" s="286">
        <f>E235*J235</f>
        <v>0</v>
      </c>
      <c r="O235" s="278">
        <v>2</v>
      </c>
      <c r="AA235" s="247">
        <v>1</v>
      </c>
      <c r="AB235" s="247">
        <v>1</v>
      </c>
      <c r="AC235" s="247">
        <v>1</v>
      </c>
      <c r="AZ235" s="247">
        <v>1</v>
      </c>
      <c r="BA235" s="247">
        <f>IF(AZ235=1,G235,0)</f>
        <v>0</v>
      </c>
      <c r="BB235" s="247">
        <f>IF(AZ235=2,G235,0)</f>
        <v>0</v>
      </c>
      <c r="BC235" s="247">
        <f>IF(AZ235=3,G235,0)</f>
        <v>0</v>
      </c>
      <c r="BD235" s="247">
        <f>IF(AZ235=4,G235,0)</f>
        <v>0</v>
      </c>
      <c r="BE235" s="247">
        <f>IF(AZ235=5,G235,0)</f>
        <v>0</v>
      </c>
      <c r="CA235" s="278">
        <v>1</v>
      </c>
      <c r="CB235" s="278">
        <v>1</v>
      </c>
    </row>
    <row r="236" spans="1:80" ht="22.5">
      <c r="A236" s="279">
        <v>73</v>
      </c>
      <c r="B236" s="280" t="s">
        <v>376</v>
      </c>
      <c r="C236" s="281" t="s">
        <v>377</v>
      </c>
      <c r="D236" s="282" t="s">
        <v>112</v>
      </c>
      <c r="E236" s="283">
        <v>1</v>
      </c>
      <c r="F236" s="283">
        <v>0</v>
      </c>
      <c r="G236" s="284">
        <f>E236*F236</f>
        <v>0</v>
      </c>
      <c r="H236" s="285">
        <v>5.0000000000000001E-4</v>
      </c>
      <c r="I236" s="286">
        <f>E236*H236</f>
        <v>5.0000000000000001E-4</v>
      </c>
      <c r="J236" s="285">
        <v>0</v>
      </c>
      <c r="K236" s="286">
        <f>E236*J236</f>
        <v>0</v>
      </c>
      <c r="O236" s="278">
        <v>2</v>
      </c>
      <c r="AA236" s="247">
        <v>1</v>
      </c>
      <c r="AB236" s="247">
        <v>1</v>
      </c>
      <c r="AC236" s="247">
        <v>1</v>
      </c>
      <c r="AZ236" s="247">
        <v>1</v>
      </c>
      <c r="BA236" s="247">
        <f>IF(AZ236=1,G236,0)</f>
        <v>0</v>
      </c>
      <c r="BB236" s="247">
        <f>IF(AZ236=2,G236,0)</f>
        <v>0</v>
      </c>
      <c r="BC236" s="247">
        <f>IF(AZ236=3,G236,0)</f>
        <v>0</v>
      </c>
      <c r="BD236" s="247">
        <f>IF(AZ236=4,G236,0)</f>
        <v>0</v>
      </c>
      <c r="BE236" s="247">
        <f>IF(AZ236=5,G236,0)</f>
        <v>0</v>
      </c>
      <c r="CA236" s="278">
        <v>1</v>
      </c>
      <c r="CB236" s="278">
        <v>1</v>
      </c>
    </row>
    <row r="237" spans="1:80" ht="22.5">
      <c r="A237" s="279">
        <v>74</v>
      </c>
      <c r="B237" s="280" t="s">
        <v>378</v>
      </c>
      <c r="C237" s="281" t="s">
        <v>379</v>
      </c>
      <c r="D237" s="282" t="s">
        <v>227</v>
      </c>
      <c r="E237" s="283">
        <v>80.751999999999995</v>
      </c>
      <c r="F237" s="283">
        <v>0</v>
      </c>
      <c r="G237" s="284">
        <f>E237*F237</f>
        <v>0</v>
      </c>
      <c r="H237" s="285">
        <v>0</v>
      </c>
      <c r="I237" s="286">
        <f>E237*H237</f>
        <v>0</v>
      </c>
      <c r="J237" s="285">
        <v>0</v>
      </c>
      <c r="K237" s="286">
        <f>E237*J237</f>
        <v>0</v>
      </c>
      <c r="O237" s="278">
        <v>2</v>
      </c>
      <c r="AA237" s="247">
        <v>1</v>
      </c>
      <c r="AB237" s="247">
        <v>1</v>
      </c>
      <c r="AC237" s="247">
        <v>1</v>
      </c>
      <c r="AZ237" s="247">
        <v>1</v>
      </c>
      <c r="BA237" s="247">
        <f>IF(AZ237=1,G237,0)</f>
        <v>0</v>
      </c>
      <c r="BB237" s="247">
        <f>IF(AZ237=2,G237,0)</f>
        <v>0</v>
      </c>
      <c r="BC237" s="247">
        <f>IF(AZ237=3,G237,0)</f>
        <v>0</v>
      </c>
      <c r="BD237" s="247">
        <f>IF(AZ237=4,G237,0)</f>
        <v>0</v>
      </c>
      <c r="BE237" s="247">
        <f>IF(AZ237=5,G237,0)</f>
        <v>0</v>
      </c>
      <c r="CA237" s="278">
        <v>1</v>
      </c>
      <c r="CB237" s="278">
        <v>1</v>
      </c>
    </row>
    <row r="238" spans="1:80">
      <c r="A238" s="287"/>
      <c r="B238" s="290"/>
      <c r="C238" s="291" t="s">
        <v>380</v>
      </c>
      <c r="D238" s="292"/>
      <c r="E238" s="293">
        <v>44.805</v>
      </c>
      <c r="F238" s="294"/>
      <c r="G238" s="295"/>
      <c r="H238" s="296"/>
      <c r="I238" s="288"/>
      <c r="J238" s="297"/>
      <c r="K238" s="288"/>
      <c r="M238" s="289" t="s">
        <v>380</v>
      </c>
      <c r="O238" s="278"/>
    </row>
    <row r="239" spans="1:80">
      <c r="A239" s="287"/>
      <c r="B239" s="290"/>
      <c r="C239" s="291" t="s">
        <v>381</v>
      </c>
      <c r="D239" s="292"/>
      <c r="E239" s="293">
        <v>-3.76</v>
      </c>
      <c r="F239" s="294"/>
      <c r="G239" s="295"/>
      <c r="H239" s="296"/>
      <c r="I239" s="288"/>
      <c r="J239" s="297"/>
      <c r="K239" s="288"/>
      <c r="M239" s="289" t="s">
        <v>381</v>
      </c>
      <c r="O239" s="278"/>
    </row>
    <row r="240" spans="1:80">
      <c r="A240" s="287"/>
      <c r="B240" s="290"/>
      <c r="C240" s="291" t="s">
        <v>382</v>
      </c>
      <c r="D240" s="292"/>
      <c r="E240" s="293">
        <v>43.031999999999996</v>
      </c>
      <c r="F240" s="294"/>
      <c r="G240" s="295"/>
      <c r="H240" s="296"/>
      <c r="I240" s="288"/>
      <c r="J240" s="297"/>
      <c r="K240" s="288"/>
      <c r="M240" s="289" t="s">
        <v>382</v>
      </c>
      <c r="O240" s="278"/>
    </row>
    <row r="241" spans="1:80">
      <c r="A241" s="287"/>
      <c r="B241" s="290"/>
      <c r="C241" s="291" t="s">
        <v>383</v>
      </c>
      <c r="D241" s="292"/>
      <c r="E241" s="293">
        <v>-3.3250000000000002</v>
      </c>
      <c r="F241" s="294"/>
      <c r="G241" s="295"/>
      <c r="H241" s="296"/>
      <c r="I241" s="288"/>
      <c r="J241" s="297"/>
      <c r="K241" s="288"/>
      <c r="M241" s="289" t="s">
        <v>383</v>
      </c>
      <c r="O241" s="278"/>
    </row>
    <row r="242" spans="1:80">
      <c r="A242" s="279">
        <v>75</v>
      </c>
      <c r="B242" s="280" t="s">
        <v>384</v>
      </c>
      <c r="C242" s="281" t="s">
        <v>385</v>
      </c>
      <c r="D242" s="282" t="s">
        <v>227</v>
      </c>
      <c r="E242" s="283">
        <v>70.126499999999993</v>
      </c>
      <c r="F242" s="283">
        <v>0</v>
      </c>
      <c r="G242" s="284">
        <f>E242*F242</f>
        <v>0</v>
      </c>
      <c r="H242" s="285">
        <v>0</v>
      </c>
      <c r="I242" s="286">
        <f>E242*H242</f>
        <v>0</v>
      </c>
      <c r="J242" s="285">
        <v>0</v>
      </c>
      <c r="K242" s="286">
        <f>E242*J242</f>
        <v>0</v>
      </c>
      <c r="O242" s="278">
        <v>2</v>
      </c>
      <c r="AA242" s="247">
        <v>1</v>
      </c>
      <c r="AB242" s="247">
        <v>1</v>
      </c>
      <c r="AC242" s="247">
        <v>1</v>
      </c>
      <c r="AZ242" s="247">
        <v>1</v>
      </c>
      <c r="BA242" s="247">
        <f>IF(AZ242=1,G242,0)</f>
        <v>0</v>
      </c>
      <c r="BB242" s="247">
        <f>IF(AZ242=2,G242,0)</f>
        <v>0</v>
      </c>
      <c r="BC242" s="247">
        <f>IF(AZ242=3,G242,0)</f>
        <v>0</v>
      </c>
      <c r="BD242" s="247">
        <f>IF(AZ242=4,G242,0)</f>
        <v>0</v>
      </c>
      <c r="BE242" s="247">
        <f>IF(AZ242=5,G242,0)</f>
        <v>0</v>
      </c>
      <c r="CA242" s="278">
        <v>1</v>
      </c>
      <c r="CB242" s="278">
        <v>1</v>
      </c>
    </row>
    <row r="243" spans="1:80">
      <c r="A243" s="287"/>
      <c r="B243" s="290"/>
      <c r="C243" s="291" t="s">
        <v>386</v>
      </c>
      <c r="D243" s="292"/>
      <c r="E243" s="293">
        <v>4.3499999999999996</v>
      </c>
      <c r="F243" s="294"/>
      <c r="G243" s="295"/>
      <c r="H243" s="296"/>
      <c r="I243" s="288"/>
      <c r="J243" s="297"/>
      <c r="K243" s="288"/>
      <c r="M243" s="289" t="s">
        <v>386</v>
      </c>
      <c r="O243" s="278"/>
    </row>
    <row r="244" spans="1:80">
      <c r="A244" s="287"/>
      <c r="B244" s="290"/>
      <c r="C244" s="291" t="s">
        <v>123</v>
      </c>
      <c r="D244" s="292"/>
      <c r="E244" s="293">
        <v>0</v>
      </c>
      <c r="F244" s="294"/>
      <c r="G244" s="295"/>
      <c r="H244" s="296"/>
      <c r="I244" s="288"/>
      <c r="J244" s="297"/>
      <c r="K244" s="288"/>
      <c r="M244" s="289">
        <v>0</v>
      </c>
      <c r="O244" s="278"/>
    </row>
    <row r="245" spans="1:80" ht="33.75">
      <c r="A245" s="287"/>
      <c r="B245" s="290"/>
      <c r="C245" s="291" t="s">
        <v>387</v>
      </c>
      <c r="D245" s="292"/>
      <c r="E245" s="293">
        <v>41.823999999999998</v>
      </c>
      <c r="F245" s="294"/>
      <c r="G245" s="295"/>
      <c r="H245" s="296"/>
      <c r="I245" s="288"/>
      <c r="J245" s="297"/>
      <c r="K245" s="288"/>
      <c r="M245" s="289" t="s">
        <v>387</v>
      </c>
      <c r="O245" s="278"/>
    </row>
    <row r="246" spans="1:80">
      <c r="A246" s="287"/>
      <c r="B246" s="290"/>
      <c r="C246" s="291" t="s">
        <v>123</v>
      </c>
      <c r="D246" s="292"/>
      <c r="E246" s="293">
        <v>0</v>
      </c>
      <c r="F246" s="294"/>
      <c r="G246" s="295"/>
      <c r="H246" s="296"/>
      <c r="I246" s="288"/>
      <c r="J246" s="297"/>
      <c r="K246" s="288"/>
      <c r="M246" s="289">
        <v>0</v>
      </c>
      <c r="O246" s="278"/>
    </row>
    <row r="247" spans="1:80">
      <c r="A247" s="287"/>
      <c r="B247" s="290"/>
      <c r="C247" s="291" t="s">
        <v>362</v>
      </c>
      <c r="D247" s="292"/>
      <c r="E247" s="293">
        <v>23.952500000000001</v>
      </c>
      <c r="F247" s="294"/>
      <c r="G247" s="295"/>
      <c r="H247" s="296"/>
      <c r="I247" s="288"/>
      <c r="J247" s="297"/>
      <c r="K247" s="288"/>
      <c r="M247" s="289" t="s">
        <v>362</v>
      </c>
      <c r="O247" s="278"/>
    </row>
    <row r="248" spans="1:80" ht="22.5">
      <c r="A248" s="279">
        <v>76</v>
      </c>
      <c r="B248" s="280" t="s">
        <v>388</v>
      </c>
      <c r="C248" s="281" t="s">
        <v>389</v>
      </c>
      <c r="D248" s="282" t="s">
        <v>227</v>
      </c>
      <c r="E248" s="283">
        <v>149.38</v>
      </c>
      <c r="F248" s="283">
        <v>0</v>
      </c>
      <c r="G248" s="284">
        <f>E248*F248</f>
        <v>0</v>
      </c>
      <c r="H248" s="285">
        <v>1.8599999999992199E-2</v>
      </c>
      <c r="I248" s="286">
        <f>E248*H248</f>
        <v>2.7784679999988344</v>
      </c>
      <c r="J248" s="285">
        <v>0</v>
      </c>
      <c r="K248" s="286">
        <f>E248*J248</f>
        <v>0</v>
      </c>
      <c r="O248" s="278">
        <v>2</v>
      </c>
      <c r="AA248" s="247">
        <v>1</v>
      </c>
      <c r="AB248" s="247">
        <v>1</v>
      </c>
      <c r="AC248" s="247">
        <v>1</v>
      </c>
      <c r="AZ248" s="247">
        <v>1</v>
      </c>
      <c r="BA248" s="247">
        <f>IF(AZ248=1,G248,0)</f>
        <v>0</v>
      </c>
      <c r="BB248" s="247">
        <f>IF(AZ248=2,G248,0)</f>
        <v>0</v>
      </c>
      <c r="BC248" s="247">
        <f>IF(AZ248=3,G248,0)</f>
        <v>0</v>
      </c>
      <c r="BD248" s="247">
        <f>IF(AZ248=4,G248,0)</f>
        <v>0</v>
      </c>
      <c r="BE248" s="247">
        <f>IF(AZ248=5,G248,0)</f>
        <v>0</v>
      </c>
      <c r="CA248" s="278">
        <v>1</v>
      </c>
      <c r="CB248" s="278">
        <v>1</v>
      </c>
    </row>
    <row r="249" spans="1:80">
      <c r="A249" s="287"/>
      <c r="B249" s="290"/>
      <c r="C249" s="291" t="s">
        <v>390</v>
      </c>
      <c r="D249" s="292"/>
      <c r="E249" s="293">
        <v>0</v>
      </c>
      <c r="F249" s="294"/>
      <c r="G249" s="295"/>
      <c r="H249" s="296"/>
      <c r="I249" s="288"/>
      <c r="J249" s="297"/>
      <c r="K249" s="288"/>
      <c r="M249" s="289" t="s">
        <v>390</v>
      </c>
      <c r="O249" s="278"/>
    </row>
    <row r="250" spans="1:80">
      <c r="A250" s="287"/>
      <c r="B250" s="290"/>
      <c r="C250" s="291" t="s">
        <v>391</v>
      </c>
      <c r="D250" s="292"/>
      <c r="E250" s="293">
        <v>63.75</v>
      </c>
      <c r="F250" s="294"/>
      <c r="G250" s="295"/>
      <c r="H250" s="296"/>
      <c r="I250" s="288"/>
      <c r="J250" s="297"/>
      <c r="K250" s="288"/>
      <c r="M250" s="289" t="s">
        <v>391</v>
      </c>
      <c r="O250" s="278"/>
    </row>
    <row r="251" spans="1:80" ht="22.5">
      <c r="A251" s="287"/>
      <c r="B251" s="290"/>
      <c r="C251" s="291" t="s">
        <v>392</v>
      </c>
      <c r="D251" s="292"/>
      <c r="E251" s="293">
        <v>85.63</v>
      </c>
      <c r="F251" s="294"/>
      <c r="G251" s="295"/>
      <c r="H251" s="296"/>
      <c r="I251" s="288"/>
      <c r="J251" s="297"/>
      <c r="K251" s="288"/>
      <c r="M251" s="289" t="s">
        <v>392</v>
      </c>
      <c r="O251" s="278"/>
    </row>
    <row r="252" spans="1:80" ht="22.5">
      <c r="A252" s="279">
        <v>77</v>
      </c>
      <c r="B252" s="280" t="s">
        <v>393</v>
      </c>
      <c r="C252" s="281" t="s">
        <v>394</v>
      </c>
      <c r="D252" s="282" t="s">
        <v>227</v>
      </c>
      <c r="E252" s="283">
        <v>32.4</v>
      </c>
      <c r="F252" s="283">
        <v>0</v>
      </c>
      <c r="G252" s="284">
        <f>E252*F252</f>
        <v>0</v>
      </c>
      <c r="H252" s="285">
        <v>2.017E-2</v>
      </c>
      <c r="I252" s="286">
        <f>E252*H252</f>
        <v>0.65350799999999998</v>
      </c>
      <c r="J252" s="285">
        <v>0</v>
      </c>
      <c r="K252" s="286">
        <f>E252*J252</f>
        <v>0</v>
      </c>
      <c r="O252" s="278">
        <v>2</v>
      </c>
      <c r="AA252" s="247">
        <v>1</v>
      </c>
      <c r="AB252" s="247">
        <v>1</v>
      </c>
      <c r="AC252" s="247">
        <v>1</v>
      </c>
      <c r="AZ252" s="247">
        <v>1</v>
      </c>
      <c r="BA252" s="247">
        <f>IF(AZ252=1,G252,0)</f>
        <v>0</v>
      </c>
      <c r="BB252" s="247">
        <f>IF(AZ252=2,G252,0)</f>
        <v>0</v>
      </c>
      <c r="BC252" s="247">
        <f>IF(AZ252=3,G252,0)</f>
        <v>0</v>
      </c>
      <c r="BD252" s="247">
        <f>IF(AZ252=4,G252,0)</f>
        <v>0</v>
      </c>
      <c r="BE252" s="247">
        <f>IF(AZ252=5,G252,0)</f>
        <v>0</v>
      </c>
      <c r="CA252" s="278">
        <v>1</v>
      </c>
      <c r="CB252" s="278">
        <v>1</v>
      </c>
    </row>
    <row r="253" spans="1:80">
      <c r="A253" s="287"/>
      <c r="B253" s="290"/>
      <c r="C253" s="291" t="s">
        <v>395</v>
      </c>
      <c r="D253" s="292"/>
      <c r="E253" s="293">
        <v>0</v>
      </c>
      <c r="F253" s="294"/>
      <c r="G253" s="295"/>
      <c r="H253" s="296"/>
      <c r="I253" s="288"/>
      <c r="J253" s="297"/>
      <c r="K253" s="288"/>
      <c r="M253" s="289" t="s">
        <v>395</v>
      </c>
      <c r="O253" s="278"/>
    </row>
    <row r="254" spans="1:80">
      <c r="A254" s="287"/>
      <c r="B254" s="290"/>
      <c r="C254" s="291" t="s">
        <v>396</v>
      </c>
      <c r="D254" s="292"/>
      <c r="E254" s="293">
        <v>32.4</v>
      </c>
      <c r="F254" s="294"/>
      <c r="G254" s="295"/>
      <c r="H254" s="296"/>
      <c r="I254" s="288"/>
      <c r="J254" s="297"/>
      <c r="K254" s="288"/>
      <c r="M254" s="289" t="s">
        <v>396</v>
      </c>
      <c r="O254" s="278"/>
    </row>
    <row r="255" spans="1:80" ht="22.5">
      <c r="A255" s="279">
        <v>78</v>
      </c>
      <c r="B255" s="280" t="s">
        <v>397</v>
      </c>
      <c r="C255" s="281" t="s">
        <v>398</v>
      </c>
      <c r="D255" s="282" t="s">
        <v>227</v>
      </c>
      <c r="E255" s="283">
        <v>24.79</v>
      </c>
      <c r="F255" s="283">
        <v>0</v>
      </c>
      <c r="G255" s="284">
        <f>E255*F255</f>
        <v>0</v>
      </c>
      <c r="H255" s="285">
        <v>1.8599999999992199E-2</v>
      </c>
      <c r="I255" s="286">
        <f>E255*H255</f>
        <v>0.4610939999998066</v>
      </c>
      <c r="J255" s="285">
        <v>0</v>
      </c>
      <c r="K255" s="286">
        <f>E255*J255</f>
        <v>0</v>
      </c>
      <c r="O255" s="278">
        <v>2</v>
      </c>
      <c r="AA255" s="247">
        <v>1</v>
      </c>
      <c r="AB255" s="247">
        <v>1</v>
      </c>
      <c r="AC255" s="247">
        <v>1</v>
      </c>
      <c r="AZ255" s="247">
        <v>1</v>
      </c>
      <c r="BA255" s="247">
        <f>IF(AZ255=1,G255,0)</f>
        <v>0</v>
      </c>
      <c r="BB255" s="247">
        <f>IF(AZ255=2,G255,0)</f>
        <v>0</v>
      </c>
      <c r="BC255" s="247">
        <f>IF(AZ255=3,G255,0)</f>
        <v>0</v>
      </c>
      <c r="BD255" s="247">
        <f>IF(AZ255=4,G255,0)</f>
        <v>0</v>
      </c>
      <c r="BE255" s="247">
        <f>IF(AZ255=5,G255,0)</f>
        <v>0</v>
      </c>
      <c r="CA255" s="278">
        <v>1</v>
      </c>
      <c r="CB255" s="278">
        <v>1</v>
      </c>
    </row>
    <row r="256" spans="1:80">
      <c r="A256" s="287"/>
      <c r="B256" s="290"/>
      <c r="C256" s="291" t="s">
        <v>390</v>
      </c>
      <c r="D256" s="292"/>
      <c r="E256" s="293">
        <v>0</v>
      </c>
      <c r="F256" s="294"/>
      <c r="G256" s="295"/>
      <c r="H256" s="296"/>
      <c r="I256" s="288"/>
      <c r="J256" s="297"/>
      <c r="K256" s="288"/>
      <c r="M256" s="289" t="s">
        <v>390</v>
      </c>
      <c r="O256" s="278"/>
    </row>
    <row r="257" spans="1:80">
      <c r="A257" s="287"/>
      <c r="B257" s="290"/>
      <c r="C257" s="291" t="s">
        <v>399</v>
      </c>
      <c r="D257" s="292"/>
      <c r="E257" s="293">
        <v>16.87</v>
      </c>
      <c r="F257" s="294"/>
      <c r="G257" s="295"/>
      <c r="H257" s="296"/>
      <c r="I257" s="288"/>
      <c r="J257" s="297"/>
      <c r="K257" s="288"/>
      <c r="M257" s="289" t="s">
        <v>399</v>
      </c>
      <c r="O257" s="278"/>
    </row>
    <row r="258" spans="1:80">
      <c r="A258" s="287"/>
      <c r="B258" s="290"/>
      <c r="C258" s="291" t="s">
        <v>400</v>
      </c>
      <c r="D258" s="292"/>
      <c r="E258" s="293">
        <v>7.92</v>
      </c>
      <c r="F258" s="294"/>
      <c r="G258" s="295"/>
      <c r="H258" s="296"/>
      <c r="I258" s="288"/>
      <c r="J258" s="297"/>
      <c r="K258" s="288"/>
      <c r="M258" s="289" t="s">
        <v>400</v>
      </c>
      <c r="O258" s="278"/>
    </row>
    <row r="259" spans="1:80">
      <c r="A259" s="279">
        <v>79</v>
      </c>
      <c r="B259" s="280" t="s">
        <v>401</v>
      </c>
      <c r="C259" s="281" t="s">
        <v>402</v>
      </c>
      <c r="D259" s="282" t="s">
        <v>227</v>
      </c>
      <c r="E259" s="283">
        <v>61.06</v>
      </c>
      <c r="F259" s="283">
        <v>0</v>
      </c>
      <c r="G259" s="284">
        <f>E259*F259</f>
        <v>0</v>
      </c>
      <c r="H259" s="285">
        <v>0</v>
      </c>
      <c r="I259" s="286">
        <f>E259*H259</f>
        <v>0</v>
      </c>
      <c r="J259" s="285">
        <v>0</v>
      </c>
      <c r="K259" s="286">
        <f>E259*J259</f>
        <v>0</v>
      </c>
      <c r="O259" s="278">
        <v>2</v>
      </c>
      <c r="AA259" s="247">
        <v>1</v>
      </c>
      <c r="AB259" s="247">
        <v>1</v>
      </c>
      <c r="AC259" s="247">
        <v>1</v>
      </c>
      <c r="AZ259" s="247">
        <v>1</v>
      </c>
      <c r="BA259" s="247">
        <f>IF(AZ259=1,G259,0)</f>
        <v>0</v>
      </c>
      <c r="BB259" s="247">
        <f>IF(AZ259=2,G259,0)</f>
        <v>0</v>
      </c>
      <c r="BC259" s="247">
        <f>IF(AZ259=3,G259,0)</f>
        <v>0</v>
      </c>
      <c r="BD259" s="247">
        <f>IF(AZ259=4,G259,0)</f>
        <v>0</v>
      </c>
      <c r="BE259" s="247">
        <f>IF(AZ259=5,G259,0)</f>
        <v>0</v>
      </c>
      <c r="CA259" s="278">
        <v>1</v>
      </c>
      <c r="CB259" s="278">
        <v>1</v>
      </c>
    </row>
    <row r="260" spans="1:80">
      <c r="A260" s="287"/>
      <c r="B260" s="290"/>
      <c r="C260" s="291" t="s">
        <v>403</v>
      </c>
      <c r="D260" s="292"/>
      <c r="E260" s="293">
        <v>26.02</v>
      </c>
      <c r="F260" s="294"/>
      <c r="G260" s="295"/>
      <c r="H260" s="296"/>
      <c r="I260" s="288"/>
      <c r="J260" s="297"/>
      <c r="K260" s="288"/>
      <c r="M260" s="289" t="s">
        <v>403</v>
      </c>
      <c r="O260" s="278"/>
    </row>
    <row r="261" spans="1:80">
      <c r="A261" s="287"/>
      <c r="B261" s="290"/>
      <c r="C261" s="291" t="s">
        <v>404</v>
      </c>
      <c r="D261" s="292"/>
      <c r="E261" s="293">
        <v>35.04</v>
      </c>
      <c r="F261" s="294"/>
      <c r="G261" s="295"/>
      <c r="H261" s="296"/>
      <c r="I261" s="288"/>
      <c r="J261" s="297"/>
      <c r="K261" s="288"/>
      <c r="M261" s="289" t="s">
        <v>404</v>
      </c>
      <c r="O261" s="278"/>
    </row>
    <row r="262" spans="1:80" ht="22.5">
      <c r="A262" s="279">
        <v>80</v>
      </c>
      <c r="B262" s="280" t="s">
        <v>405</v>
      </c>
      <c r="C262" s="281" t="s">
        <v>406</v>
      </c>
      <c r="D262" s="282" t="s">
        <v>227</v>
      </c>
      <c r="E262" s="283">
        <v>10.8</v>
      </c>
      <c r="F262" s="283">
        <v>0</v>
      </c>
      <c r="G262" s="284">
        <f>E262*F262</f>
        <v>0</v>
      </c>
      <c r="H262" s="285">
        <v>1.7989999999997501E-2</v>
      </c>
      <c r="I262" s="286">
        <f>E262*H262</f>
        <v>0.19429199999997301</v>
      </c>
      <c r="J262" s="285">
        <v>0</v>
      </c>
      <c r="K262" s="286">
        <f>E262*J262</f>
        <v>0</v>
      </c>
      <c r="O262" s="278">
        <v>2</v>
      </c>
      <c r="AA262" s="247">
        <v>1</v>
      </c>
      <c r="AB262" s="247">
        <v>1</v>
      </c>
      <c r="AC262" s="247">
        <v>1</v>
      </c>
      <c r="AZ262" s="247">
        <v>1</v>
      </c>
      <c r="BA262" s="247">
        <f>IF(AZ262=1,G262,0)</f>
        <v>0</v>
      </c>
      <c r="BB262" s="247">
        <f>IF(AZ262=2,G262,0)</f>
        <v>0</v>
      </c>
      <c r="BC262" s="247">
        <f>IF(AZ262=3,G262,0)</f>
        <v>0</v>
      </c>
      <c r="BD262" s="247">
        <f>IF(AZ262=4,G262,0)</f>
        <v>0</v>
      </c>
      <c r="BE262" s="247">
        <f>IF(AZ262=5,G262,0)</f>
        <v>0</v>
      </c>
      <c r="CA262" s="278">
        <v>1</v>
      </c>
      <c r="CB262" s="278">
        <v>1</v>
      </c>
    </row>
    <row r="263" spans="1:80">
      <c r="A263" s="287"/>
      <c r="B263" s="290"/>
      <c r="C263" s="291" t="s">
        <v>407</v>
      </c>
      <c r="D263" s="292"/>
      <c r="E263" s="293">
        <v>10.8</v>
      </c>
      <c r="F263" s="294"/>
      <c r="G263" s="295"/>
      <c r="H263" s="296"/>
      <c r="I263" s="288"/>
      <c r="J263" s="297"/>
      <c r="K263" s="288"/>
      <c r="M263" s="289" t="s">
        <v>407</v>
      </c>
      <c r="O263" s="278"/>
    </row>
    <row r="264" spans="1:80">
      <c r="A264" s="279">
        <v>81</v>
      </c>
      <c r="B264" s="280" t="s">
        <v>408</v>
      </c>
      <c r="C264" s="281" t="s">
        <v>409</v>
      </c>
      <c r="D264" s="282" t="s">
        <v>112</v>
      </c>
      <c r="E264" s="283">
        <v>36.270000000000003</v>
      </c>
      <c r="F264" s="283">
        <v>0</v>
      </c>
      <c r="G264" s="284">
        <f>E264*F264</f>
        <v>0</v>
      </c>
      <c r="H264" s="285">
        <v>0</v>
      </c>
      <c r="I264" s="286">
        <f>E264*H264</f>
        <v>0</v>
      </c>
      <c r="J264" s="285">
        <v>0</v>
      </c>
      <c r="K264" s="286">
        <f>E264*J264</f>
        <v>0</v>
      </c>
      <c r="O264" s="278">
        <v>2</v>
      </c>
      <c r="AA264" s="247">
        <v>1</v>
      </c>
      <c r="AB264" s="247">
        <v>1</v>
      </c>
      <c r="AC264" s="247">
        <v>1</v>
      </c>
      <c r="AZ264" s="247">
        <v>1</v>
      </c>
      <c r="BA264" s="247">
        <f>IF(AZ264=1,G264,0)</f>
        <v>0</v>
      </c>
      <c r="BB264" s="247">
        <f>IF(AZ264=2,G264,0)</f>
        <v>0</v>
      </c>
      <c r="BC264" s="247">
        <f>IF(AZ264=3,G264,0)</f>
        <v>0</v>
      </c>
      <c r="BD264" s="247">
        <f>IF(AZ264=4,G264,0)</f>
        <v>0</v>
      </c>
      <c r="BE264" s="247">
        <f>IF(AZ264=5,G264,0)</f>
        <v>0</v>
      </c>
      <c r="CA264" s="278">
        <v>1</v>
      </c>
      <c r="CB264" s="278">
        <v>1</v>
      </c>
    </row>
    <row r="265" spans="1:80">
      <c r="A265" s="287"/>
      <c r="B265" s="290"/>
      <c r="C265" s="291" t="s">
        <v>390</v>
      </c>
      <c r="D265" s="292"/>
      <c r="E265" s="293">
        <v>0</v>
      </c>
      <c r="F265" s="294"/>
      <c r="G265" s="295"/>
      <c r="H265" s="296"/>
      <c r="I265" s="288"/>
      <c r="J265" s="297"/>
      <c r="K265" s="288"/>
      <c r="M265" s="289" t="s">
        <v>390</v>
      </c>
      <c r="O265" s="278"/>
    </row>
    <row r="266" spans="1:80">
      <c r="A266" s="287"/>
      <c r="B266" s="290"/>
      <c r="C266" s="291" t="s">
        <v>410</v>
      </c>
      <c r="D266" s="292"/>
      <c r="E266" s="293">
        <v>9.15</v>
      </c>
      <c r="F266" s="294"/>
      <c r="G266" s="295"/>
      <c r="H266" s="296"/>
      <c r="I266" s="288"/>
      <c r="J266" s="297"/>
      <c r="K266" s="288"/>
      <c r="M266" s="289" t="s">
        <v>410</v>
      </c>
      <c r="O266" s="278"/>
    </row>
    <row r="267" spans="1:80">
      <c r="A267" s="287"/>
      <c r="B267" s="290"/>
      <c r="C267" s="291" t="s">
        <v>411</v>
      </c>
      <c r="D267" s="292"/>
      <c r="E267" s="293">
        <v>27.12</v>
      </c>
      <c r="F267" s="294"/>
      <c r="G267" s="295"/>
      <c r="H267" s="296"/>
      <c r="I267" s="288"/>
      <c r="J267" s="297"/>
      <c r="K267" s="288"/>
      <c r="M267" s="289" t="s">
        <v>411</v>
      </c>
      <c r="O267" s="278"/>
    </row>
    <row r="268" spans="1:80" ht="22.5">
      <c r="A268" s="279">
        <v>82</v>
      </c>
      <c r="B268" s="280" t="s">
        <v>412</v>
      </c>
      <c r="C268" s="281" t="s">
        <v>413</v>
      </c>
      <c r="D268" s="282" t="s">
        <v>227</v>
      </c>
      <c r="E268" s="283">
        <v>31.2</v>
      </c>
      <c r="F268" s="283">
        <v>0</v>
      </c>
      <c r="G268" s="284">
        <f>E268*F268</f>
        <v>0</v>
      </c>
      <c r="H268" s="285">
        <v>1.5720000000000001E-2</v>
      </c>
      <c r="I268" s="286">
        <f>E268*H268</f>
        <v>0.49046400000000001</v>
      </c>
      <c r="J268" s="285">
        <v>0</v>
      </c>
      <c r="K268" s="286">
        <f>E268*J268</f>
        <v>0</v>
      </c>
      <c r="O268" s="278">
        <v>2</v>
      </c>
      <c r="AA268" s="247">
        <v>1</v>
      </c>
      <c r="AB268" s="247">
        <v>1</v>
      </c>
      <c r="AC268" s="247">
        <v>1</v>
      </c>
      <c r="AZ268" s="247">
        <v>1</v>
      </c>
      <c r="BA268" s="247">
        <f>IF(AZ268=1,G268,0)</f>
        <v>0</v>
      </c>
      <c r="BB268" s="247">
        <f>IF(AZ268=2,G268,0)</f>
        <v>0</v>
      </c>
      <c r="BC268" s="247">
        <f>IF(AZ268=3,G268,0)</f>
        <v>0</v>
      </c>
      <c r="BD268" s="247">
        <f>IF(AZ268=4,G268,0)</f>
        <v>0</v>
      </c>
      <c r="BE268" s="247">
        <f>IF(AZ268=5,G268,0)</f>
        <v>0</v>
      </c>
      <c r="CA268" s="278">
        <v>1</v>
      </c>
      <c r="CB268" s="278">
        <v>1</v>
      </c>
    </row>
    <row r="269" spans="1:80">
      <c r="A269" s="287"/>
      <c r="B269" s="290"/>
      <c r="C269" s="291" t="s">
        <v>414</v>
      </c>
      <c r="D269" s="292"/>
      <c r="E269" s="293">
        <v>12.186</v>
      </c>
      <c r="F269" s="294"/>
      <c r="G269" s="295"/>
      <c r="H269" s="296"/>
      <c r="I269" s="288"/>
      <c r="J269" s="297"/>
      <c r="K269" s="288"/>
      <c r="M269" s="289" t="s">
        <v>414</v>
      </c>
      <c r="O269" s="278"/>
    </row>
    <row r="270" spans="1:80">
      <c r="A270" s="287"/>
      <c r="B270" s="290"/>
      <c r="C270" s="291" t="s">
        <v>415</v>
      </c>
      <c r="D270" s="292"/>
      <c r="E270" s="293">
        <v>10.15</v>
      </c>
      <c r="F270" s="294"/>
      <c r="G270" s="295"/>
      <c r="H270" s="296"/>
      <c r="I270" s="288"/>
      <c r="J270" s="297"/>
      <c r="K270" s="288"/>
      <c r="M270" s="289" t="s">
        <v>415</v>
      </c>
      <c r="O270" s="278"/>
    </row>
    <row r="271" spans="1:80">
      <c r="A271" s="287"/>
      <c r="B271" s="290"/>
      <c r="C271" s="291" t="s">
        <v>416</v>
      </c>
      <c r="D271" s="292"/>
      <c r="E271" s="293">
        <v>8.8640000000000008</v>
      </c>
      <c r="F271" s="294"/>
      <c r="G271" s="295"/>
      <c r="H271" s="296"/>
      <c r="I271" s="288"/>
      <c r="J271" s="297"/>
      <c r="K271" s="288"/>
      <c r="M271" s="289" t="s">
        <v>416</v>
      </c>
      <c r="O271" s="278"/>
    </row>
    <row r="272" spans="1:80">
      <c r="A272" s="279">
        <v>83</v>
      </c>
      <c r="B272" s="280" t="s">
        <v>417</v>
      </c>
      <c r="C272" s="281" t="s">
        <v>418</v>
      </c>
      <c r="D272" s="282" t="s">
        <v>227</v>
      </c>
      <c r="E272" s="283">
        <v>31.2</v>
      </c>
      <c r="F272" s="283">
        <v>0</v>
      </c>
      <c r="G272" s="284">
        <f>E272*F272</f>
        <v>0</v>
      </c>
      <c r="H272" s="285">
        <v>0</v>
      </c>
      <c r="I272" s="286">
        <f>E272*H272</f>
        <v>0</v>
      </c>
      <c r="J272" s="285">
        <v>0</v>
      </c>
      <c r="K272" s="286">
        <f>E272*J272</f>
        <v>0</v>
      </c>
      <c r="O272" s="278">
        <v>2</v>
      </c>
      <c r="AA272" s="247">
        <v>1</v>
      </c>
      <c r="AB272" s="247">
        <v>1</v>
      </c>
      <c r="AC272" s="247">
        <v>1</v>
      </c>
      <c r="AZ272" s="247">
        <v>1</v>
      </c>
      <c r="BA272" s="247">
        <f>IF(AZ272=1,G272,0)</f>
        <v>0</v>
      </c>
      <c r="BB272" s="247">
        <f>IF(AZ272=2,G272,0)</f>
        <v>0</v>
      </c>
      <c r="BC272" s="247">
        <f>IF(AZ272=3,G272,0)</f>
        <v>0</v>
      </c>
      <c r="BD272" s="247">
        <f>IF(AZ272=4,G272,0)</f>
        <v>0</v>
      </c>
      <c r="BE272" s="247">
        <f>IF(AZ272=5,G272,0)</f>
        <v>0</v>
      </c>
      <c r="CA272" s="278">
        <v>1</v>
      </c>
      <c r="CB272" s="278">
        <v>1</v>
      </c>
    </row>
    <row r="273" spans="1:80" ht="22.5">
      <c r="A273" s="279">
        <v>84</v>
      </c>
      <c r="B273" s="280" t="s">
        <v>419</v>
      </c>
      <c r="C273" s="281" t="s">
        <v>420</v>
      </c>
      <c r="D273" s="282" t="s">
        <v>338</v>
      </c>
      <c r="E273" s="283">
        <v>26.85</v>
      </c>
      <c r="F273" s="283">
        <v>0</v>
      </c>
      <c r="G273" s="284">
        <f>E273*F273</f>
        <v>0</v>
      </c>
      <c r="H273" s="285">
        <v>1.7159999999989801E-2</v>
      </c>
      <c r="I273" s="286">
        <f>E273*H273</f>
        <v>0.46074599999972621</v>
      </c>
      <c r="J273" s="285">
        <v>0</v>
      </c>
      <c r="K273" s="286">
        <f>E273*J273</f>
        <v>0</v>
      </c>
      <c r="O273" s="278">
        <v>2</v>
      </c>
      <c r="AA273" s="247">
        <v>1</v>
      </c>
      <c r="AB273" s="247">
        <v>1</v>
      </c>
      <c r="AC273" s="247">
        <v>1</v>
      </c>
      <c r="AZ273" s="247">
        <v>1</v>
      </c>
      <c r="BA273" s="247">
        <f>IF(AZ273=1,G273,0)</f>
        <v>0</v>
      </c>
      <c r="BB273" s="247">
        <f>IF(AZ273=2,G273,0)</f>
        <v>0</v>
      </c>
      <c r="BC273" s="247">
        <f>IF(AZ273=3,G273,0)</f>
        <v>0</v>
      </c>
      <c r="BD273" s="247">
        <f>IF(AZ273=4,G273,0)</f>
        <v>0</v>
      </c>
      <c r="BE273" s="247">
        <f>IF(AZ273=5,G273,0)</f>
        <v>0</v>
      </c>
      <c r="CA273" s="278">
        <v>1</v>
      </c>
      <c r="CB273" s="278">
        <v>1</v>
      </c>
    </row>
    <row r="274" spans="1:80">
      <c r="A274" s="287"/>
      <c r="B274" s="290"/>
      <c r="C274" s="291" t="s">
        <v>421</v>
      </c>
      <c r="D274" s="292"/>
      <c r="E274" s="293">
        <v>26.85</v>
      </c>
      <c r="F274" s="294"/>
      <c r="G274" s="295"/>
      <c r="H274" s="296"/>
      <c r="I274" s="288"/>
      <c r="J274" s="297"/>
      <c r="K274" s="288"/>
      <c r="M274" s="289" t="s">
        <v>421</v>
      </c>
      <c r="O274" s="278"/>
    </row>
    <row r="275" spans="1:80" ht="22.5">
      <c r="A275" s="279">
        <v>85</v>
      </c>
      <c r="B275" s="280" t="s">
        <v>422</v>
      </c>
      <c r="C275" s="281" t="s">
        <v>423</v>
      </c>
      <c r="D275" s="282" t="s">
        <v>338</v>
      </c>
      <c r="E275" s="283">
        <v>38.4</v>
      </c>
      <c r="F275" s="283">
        <v>0</v>
      </c>
      <c r="G275" s="284">
        <f>E275*F275</f>
        <v>0</v>
      </c>
      <c r="H275" s="285">
        <v>1.7159999999989801E-2</v>
      </c>
      <c r="I275" s="286">
        <f>E275*H275</f>
        <v>0.6589439999996084</v>
      </c>
      <c r="J275" s="285">
        <v>0</v>
      </c>
      <c r="K275" s="286">
        <f>E275*J275</f>
        <v>0</v>
      </c>
      <c r="O275" s="278">
        <v>2</v>
      </c>
      <c r="AA275" s="247">
        <v>1</v>
      </c>
      <c r="AB275" s="247">
        <v>1</v>
      </c>
      <c r="AC275" s="247">
        <v>1</v>
      </c>
      <c r="AZ275" s="247">
        <v>1</v>
      </c>
      <c r="BA275" s="247">
        <f>IF(AZ275=1,G275,0)</f>
        <v>0</v>
      </c>
      <c r="BB275" s="247">
        <f>IF(AZ275=2,G275,0)</f>
        <v>0</v>
      </c>
      <c r="BC275" s="247">
        <f>IF(AZ275=3,G275,0)</f>
        <v>0</v>
      </c>
      <c r="BD275" s="247">
        <f>IF(AZ275=4,G275,0)</f>
        <v>0</v>
      </c>
      <c r="BE275" s="247">
        <f>IF(AZ275=5,G275,0)</f>
        <v>0</v>
      </c>
      <c r="CA275" s="278">
        <v>1</v>
      </c>
      <c r="CB275" s="278">
        <v>1</v>
      </c>
    </row>
    <row r="276" spans="1:80">
      <c r="A276" s="287"/>
      <c r="B276" s="290"/>
      <c r="C276" s="291" t="s">
        <v>424</v>
      </c>
      <c r="D276" s="292"/>
      <c r="E276" s="293">
        <v>2.4</v>
      </c>
      <c r="F276" s="294"/>
      <c r="G276" s="295"/>
      <c r="H276" s="296"/>
      <c r="I276" s="288"/>
      <c r="J276" s="297"/>
      <c r="K276" s="288"/>
      <c r="M276" s="289" t="s">
        <v>424</v>
      </c>
      <c r="O276" s="278"/>
    </row>
    <row r="277" spans="1:80">
      <c r="A277" s="287"/>
      <c r="B277" s="290"/>
      <c r="C277" s="291" t="s">
        <v>425</v>
      </c>
      <c r="D277" s="292"/>
      <c r="E277" s="293">
        <v>36</v>
      </c>
      <c r="F277" s="294"/>
      <c r="G277" s="295"/>
      <c r="H277" s="296"/>
      <c r="I277" s="288"/>
      <c r="J277" s="297"/>
      <c r="K277" s="288"/>
      <c r="M277" s="289" t="s">
        <v>425</v>
      </c>
      <c r="O277" s="278"/>
    </row>
    <row r="278" spans="1:80" ht="22.5">
      <c r="A278" s="279">
        <v>86</v>
      </c>
      <c r="B278" s="280" t="s">
        <v>426</v>
      </c>
      <c r="C278" s="281" t="s">
        <v>427</v>
      </c>
      <c r="D278" s="282" t="s">
        <v>338</v>
      </c>
      <c r="E278" s="283">
        <v>4.8</v>
      </c>
      <c r="F278" s="283">
        <v>0</v>
      </c>
      <c r="G278" s="284">
        <f>E278*F278</f>
        <v>0</v>
      </c>
      <c r="H278" s="285">
        <v>2.3059999999986799E-2</v>
      </c>
      <c r="I278" s="286">
        <f>E278*H278</f>
        <v>0.11068799999993663</v>
      </c>
      <c r="J278" s="285">
        <v>0</v>
      </c>
      <c r="K278" s="286">
        <f>E278*J278</f>
        <v>0</v>
      </c>
      <c r="O278" s="278">
        <v>2</v>
      </c>
      <c r="AA278" s="247">
        <v>1</v>
      </c>
      <c r="AB278" s="247">
        <v>1</v>
      </c>
      <c r="AC278" s="247">
        <v>1</v>
      </c>
      <c r="AZ278" s="247">
        <v>1</v>
      </c>
      <c r="BA278" s="247">
        <f>IF(AZ278=1,G278,0)</f>
        <v>0</v>
      </c>
      <c r="BB278" s="247">
        <f>IF(AZ278=2,G278,0)</f>
        <v>0</v>
      </c>
      <c r="BC278" s="247">
        <f>IF(AZ278=3,G278,0)</f>
        <v>0</v>
      </c>
      <c r="BD278" s="247">
        <f>IF(AZ278=4,G278,0)</f>
        <v>0</v>
      </c>
      <c r="BE278" s="247">
        <f>IF(AZ278=5,G278,0)</f>
        <v>0</v>
      </c>
      <c r="CA278" s="278">
        <v>1</v>
      </c>
      <c r="CB278" s="278">
        <v>1</v>
      </c>
    </row>
    <row r="279" spans="1:80">
      <c r="A279" s="287"/>
      <c r="B279" s="290"/>
      <c r="C279" s="291" t="s">
        <v>428</v>
      </c>
      <c r="D279" s="292"/>
      <c r="E279" s="293">
        <v>4.8</v>
      </c>
      <c r="F279" s="294"/>
      <c r="G279" s="295"/>
      <c r="H279" s="296"/>
      <c r="I279" s="288"/>
      <c r="J279" s="297"/>
      <c r="K279" s="288"/>
      <c r="M279" s="289" t="s">
        <v>428</v>
      </c>
      <c r="O279" s="278"/>
    </row>
    <row r="280" spans="1:80">
      <c r="A280" s="298"/>
      <c r="B280" s="299" t="s">
        <v>96</v>
      </c>
      <c r="C280" s="300" t="s">
        <v>352</v>
      </c>
      <c r="D280" s="301"/>
      <c r="E280" s="302"/>
      <c r="F280" s="303"/>
      <c r="G280" s="304">
        <f>SUM(G219:G279)</f>
        <v>0</v>
      </c>
      <c r="H280" s="305"/>
      <c r="I280" s="306">
        <f>SUM(I219:I279)</f>
        <v>13.448672884997887</v>
      </c>
      <c r="J280" s="305"/>
      <c r="K280" s="306">
        <f>SUM(K219:K279)</f>
        <v>0</v>
      </c>
      <c r="O280" s="278">
        <v>4</v>
      </c>
      <c r="BA280" s="307">
        <f>SUM(BA219:BA279)</f>
        <v>0</v>
      </c>
      <c r="BB280" s="307">
        <f>SUM(BB219:BB279)</f>
        <v>0</v>
      </c>
      <c r="BC280" s="307">
        <f>SUM(BC219:BC279)</f>
        <v>0</v>
      </c>
      <c r="BD280" s="307">
        <f>SUM(BD219:BD279)</f>
        <v>0</v>
      </c>
      <c r="BE280" s="307">
        <f>SUM(BE219:BE279)</f>
        <v>0</v>
      </c>
    </row>
    <row r="281" spans="1:80">
      <c r="A281" s="268" t="s">
        <v>93</v>
      </c>
      <c r="B281" s="269" t="s">
        <v>429</v>
      </c>
      <c r="C281" s="270" t="s">
        <v>430</v>
      </c>
      <c r="D281" s="271"/>
      <c r="E281" s="272"/>
      <c r="F281" s="272"/>
      <c r="G281" s="273"/>
      <c r="H281" s="274"/>
      <c r="I281" s="275"/>
      <c r="J281" s="276"/>
      <c r="K281" s="277"/>
      <c r="O281" s="278">
        <v>1</v>
      </c>
    </row>
    <row r="282" spans="1:80">
      <c r="A282" s="279">
        <v>87</v>
      </c>
      <c r="B282" s="280" t="s">
        <v>432</v>
      </c>
      <c r="C282" s="281" t="s">
        <v>433</v>
      </c>
      <c r="D282" s="282" t="s">
        <v>106</v>
      </c>
      <c r="E282" s="283">
        <v>164.81530000000001</v>
      </c>
      <c r="F282" s="283">
        <v>0</v>
      </c>
      <c r="G282" s="284">
        <f>E282*F282</f>
        <v>0</v>
      </c>
      <c r="H282" s="285">
        <v>2.5249999999999999</v>
      </c>
      <c r="I282" s="286">
        <f>E282*H282</f>
        <v>416.15863250000001</v>
      </c>
      <c r="J282" s="285">
        <v>0</v>
      </c>
      <c r="K282" s="286">
        <f>E282*J282</f>
        <v>0</v>
      </c>
      <c r="O282" s="278">
        <v>2</v>
      </c>
      <c r="AA282" s="247">
        <v>1</v>
      </c>
      <c r="AB282" s="247">
        <v>1</v>
      </c>
      <c r="AC282" s="247">
        <v>1</v>
      </c>
      <c r="AZ282" s="247">
        <v>1</v>
      </c>
      <c r="BA282" s="247">
        <f>IF(AZ282=1,G282,0)</f>
        <v>0</v>
      </c>
      <c r="BB282" s="247">
        <f>IF(AZ282=2,G282,0)</f>
        <v>0</v>
      </c>
      <c r="BC282" s="247">
        <f>IF(AZ282=3,G282,0)</f>
        <v>0</v>
      </c>
      <c r="BD282" s="247">
        <f>IF(AZ282=4,G282,0)</f>
        <v>0</v>
      </c>
      <c r="BE282" s="247">
        <f>IF(AZ282=5,G282,0)</f>
        <v>0</v>
      </c>
      <c r="CA282" s="278">
        <v>1</v>
      </c>
      <c r="CB282" s="278">
        <v>1</v>
      </c>
    </row>
    <row r="283" spans="1:80">
      <c r="A283" s="287"/>
      <c r="B283" s="290"/>
      <c r="C283" s="291" t="s">
        <v>434</v>
      </c>
      <c r="D283" s="292"/>
      <c r="E283" s="293">
        <v>0</v>
      </c>
      <c r="F283" s="294"/>
      <c r="G283" s="295"/>
      <c r="H283" s="296"/>
      <c r="I283" s="288"/>
      <c r="J283" s="297"/>
      <c r="K283" s="288"/>
      <c r="M283" s="289" t="s">
        <v>434</v>
      </c>
      <c r="O283" s="278"/>
    </row>
    <row r="284" spans="1:80">
      <c r="A284" s="287"/>
      <c r="B284" s="290"/>
      <c r="C284" s="291" t="s">
        <v>435</v>
      </c>
      <c r="D284" s="292"/>
      <c r="E284" s="293">
        <v>0</v>
      </c>
      <c r="F284" s="294"/>
      <c r="G284" s="295"/>
      <c r="H284" s="296"/>
      <c r="I284" s="288"/>
      <c r="J284" s="297"/>
      <c r="K284" s="288"/>
      <c r="M284" s="289" t="s">
        <v>435</v>
      </c>
      <c r="O284" s="278"/>
    </row>
    <row r="285" spans="1:80">
      <c r="A285" s="287"/>
      <c r="B285" s="290"/>
      <c r="C285" s="291" t="s">
        <v>436</v>
      </c>
      <c r="D285" s="292"/>
      <c r="E285" s="293">
        <v>7.9560000000000004</v>
      </c>
      <c r="F285" s="294"/>
      <c r="G285" s="295"/>
      <c r="H285" s="296"/>
      <c r="I285" s="288"/>
      <c r="J285" s="297"/>
      <c r="K285" s="288"/>
      <c r="M285" s="289" t="s">
        <v>436</v>
      </c>
      <c r="O285" s="278"/>
    </row>
    <row r="286" spans="1:80">
      <c r="A286" s="287"/>
      <c r="B286" s="290"/>
      <c r="C286" s="291" t="s">
        <v>437</v>
      </c>
      <c r="D286" s="292"/>
      <c r="E286" s="293">
        <v>0</v>
      </c>
      <c r="F286" s="294"/>
      <c r="G286" s="295"/>
      <c r="H286" s="296"/>
      <c r="I286" s="288"/>
      <c r="J286" s="297"/>
      <c r="K286" s="288"/>
      <c r="M286" s="289" t="s">
        <v>437</v>
      </c>
      <c r="O286" s="278"/>
    </row>
    <row r="287" spans="1:80">
      <c r="A287" s="287"/>
      <c r="B287" s="290"/>
      <c r="C287" s="291" t="s">
        <v>438</v>
      </c>
      <c r="D287" s="292"/>
      <c r="E287" s="293">
        <v>7.47</v>
      </c>
      <c r="F287" s="294"/>
      <c r="G287" s="295"/>
      <c r="H287" s="296"/>
      <c r="I287" s="288"/>
      <c r="J287" s="297"/>
      <c r="K287" s="288"/>
      <c r="M287" s="289" t="s">
        <v>438</v>
      </c>
      <c r="O287" s="278"/>
    </row>
    <row r="288" spans="1:80">
      <c r="A288" s="287"/>
      <c r="B288" s="290"/>
      <c r="C288" s="291" t="s">
        <v>439</v>
      </c>
      <c r="D288" s="292"/>
      <c r="E288" s="293">
        <v>3.375</v>
      </c>
      <c r="F288" s="294"/>
      <c r="G288" s="295"/>
      <c r="H288" s="296"/>
      <c r="I288" s="288"/>
      <c r="J288" s="297"/>
      <c r="K288" s="288"/>
      <c r="M288" s="289" t="s">
        <v>439</v>
      </c>
      <c r="O288" s="278"/>
    </row>
    <row r="289" spans="1:15">
      <c r="A289" s="287"/>
      <c r="B289" s="290"/>
      <c r="C289" s="291" t="s">
        <v>440</v>
      </c>
      <c r="D289" s="292"/>
      <c r="E289" s="293">
        <v>0</v>
      </c>
      <c r="F289" s="294"/>
      <c r="G289" s="295"/>
      <c r="H289" s="296"/>
      <c r="I289" s="288"/>
      <c r="J289" s="297"/>
      <c r="K289" s="288"/>
      <c r="M289" s="289" t="s">
        <v>440</v>
      </c>
      <c r="O289" s="278"/>
    </row>
    <row r="290" spans="1:15">
      <c r="A290" s="287"/>
      <c r="B290" s="290"/>
      <c r="C290" s="291" t="s">
        <v>441</v>
      </c>
      <c r="D290" s="292"/>
      <c r="E290" s="293">
        <v>0</v>
      </c>
      <c r="F290" s="294"/>
      <c r="G290" s="295"/>
      <c r="H290" s="296"/>
      <c r="I290" s="288"/>
      <c r="J290" s="297"/>
      <c r="K290" s="288"/>
      <c r="M290" s="289" t="s">
        <v>441</v>
      </c>
      <c r="O290" s="278"/>
    </row>
    <row r="291" spans="1:15">
      <c r="A291" s="287"/>
      <c r="B291" s="290"/>
      <c r="C291" s="291" t="s">
        <v>442</v>
      </c>
      <c r="D291" s="292"/>
      <c r="E291" s="293">
        <v>4.95</v>
      </c>
      <c r="F291" s="294"/>
      <c r="G291" s="295"/>
      <c r="H291" s="296"/>
      <c r="I291" s="288"/>
      <c r="J291" s="297"/>
      <c r="K291" s="288"/>
      <c r="M291" s="289" t="s">
        <v>442</v>
      </c>
      <c r="O291" s="278"/>
    </row>
    <row r="292" spans="1:15">
      <c r="A292" s="287"/>
      <c r="B292" s="290"/>
      <c r="C292" s="291" t="s">
        <v>443</v>
      </c>
      <c r="D292" s="292"/>
      <c r="E292" s="293">
        <v>7.3498000000000001</v>
      </c>
      <c r="F292" s="294"/>
      <c r="G292" s="295"/>
      <c r="H292" s="296"/>
      <c r="I292" s="288"/>
      <c r="J292" s="297"/>
      <c r="K292" s="288"/>
      <c r="M292" s="289" t="s">
        <v>443</v>
      </c>
      <c r="O292" s="278"/>
    </row>
    <row r="293" spans="1:15">
      <c r="A293" s="287"/>
      <c r="B293" s="290"/>
      <c r="C293" s="291" t="s">
        <v>444</v>
      </c>
      <c r="D293" s="292"/>
      <c r="E293" s="293">
        <v>0</v>
      </c>
      <c r="F293" s="294"/>
      <c r="G293" s="295"/>
      <c r="H293" s="296"/>
      <c r="I293" s="288"/>
      <c r="J293" s="297"/>
      <c r="K293" s="288"/>
      <c r="M293" s="289" t="s">
        <v>444</v>
      </c>
      <c r="O293" s="278"/>
    </row>
    <row r="294" spans="1:15">
      <c r="A294" s="287"/>
      <c r="B294" s="290"/>
      <c r="C294" s="291" t="s">
        <v>445</v>
      </c>
      <c r="D294" s="292"/>
      <c r="E294" s="293">
        <v>4.5</v>
      </c>
      <c r="F294" s="294"/>
      <c r="G294" s="295"/>
      <c r="H294" s="296"/>
      <c r="I294" s="288"/>
      <c r="J294" s="297"/>
      <c r="K294" s="288"/>
      <c r="M294" s="289" t="s">
        <v>445</v>
      </c>
      <c r="O294" s="278"/>
    </row>
    <row r="295" spans="1:15">
      <c r="A295" s="287"/>
      <c r="B295" s="290"/>
      <c r="C295" s="291" t="s">
        <v>446</v>
      </c>
      <c r="D295" s="292"/>
      <c r="E295" s="293">
        <v>6.0209999999999999</v>
      </c>
      <c r="F295" s="294"/>
      <c r="G295" s="295"/>
      <c r="H295" s="296"/>
      <c r="I295" s="288"/>
      <c r="J295" s="297"/>
      <c r="K295" s="288"/>
      <c r="M295" s="289" t="s">
        <v>446</v>
      </c>
      <c r="O295" s="278"/>
    </row>
    <row r="296" spans="1:15">
      <c r="A296" s="287"/>
      <c r="B296" s="290"/>
      <c r="C296" s="291" t="s">
        <v>447</v>
      </c>
      <c r="D296" s="292"/>
      <c r="E296" s="293">
        <v>0</v>
      </c>
      <c r="F296" s="294"/>
      <c r="G296" s="295"/>
      <c r="H296" s="296"/>
      <c r="I296" s="288"/>
      <c r="J296" s="297"/>
      <c r="K296" s="288"/>
      <c r="M296" s="289" t="s">
        <v>447</v>
      </c>
      <c r="O296" s="278"/>
    </row>
    <row r="297" spans="1:15">
      <c r="A297" s="287"/>
      <c r="B297" s="290"/>
      <c r="C297" s="291" t="s">
        <v>448</v>
      </c>
      <c r="D297" s="292"/>
      <c r="E297" s="293">
        <v>2.69</v>
      </c>
      <c r="F297" s="294"/>
      <c r="G297" s="295"/>
      <c r="H297" s="296"/>
      <c r="I297" s="288"/>
      <c r="J297" s="297"/>
      <c r="K297" s="288"/>
      <c r="M297" s="289" t="s">
        <v>448</v>
      </c>
      <c r="O297" s="278"/>
    </row>
    <row r="298" spans="1:15">
      <c r="A298" s="287"/>
      <c r="B298" s="290"/>
      <c r="C298" s="291" t="s">
        <v>449</v>
      </c>
      <c r="D298" s="292"/>
      <c r="E298" s="293">
        <v>2.3511000000000002</v>
      </c>
      <c r="F298" s="294"/>
      <c r="G298" s="295"/>
      <c r="H298" s="296"/>
      <c r="I298" s="288"/>
      <c r="J298" s="297"/>
      <c r="K298" s="288"/>
      <c r="M298" s="289" t="s">
        <v>449</v>
      </c>
      <c r="O298" s="278"/>
    </row>
    <row r="299" spans="1:15">
      <c r="A299" s="287"/>
      <c r="B299" s="290"/>
      <c r="C299" s="291" t="s">
        <v>450</v>
      </c>
      <c r="D299" s="292"/>
      <c r="E299" s="293">
        <v>0</v>
      </c>
      <c r="F299" s="294"/>
      <c r="G299" s="295"/>
      <c r="H299" s="296"/>
      <c r="I299" s="288"/>
      <c r="J299" s="297"/>
      <c r="K299" s="288"/>
      <c r="M299" s="289" t="s">
        <v>450</v>
      </c>
      <c r="O299" s="278"/>
    </row>
    <row r="300" spans="1:15">
      <c r="A300" s="287"/>
      <c r="B300" s="290"/>
      <c r="C300" s="291" t="s">
        <v>451</v>
      </c>
      <c r="D300" s="292"/>
      <c r="E300" s="293">
        <v>1.7</v>
      </c>
      <c r="F300" s="294"/>
      <c r="G300" s="295"/>
      <c r="H300" s="296"/>
      <c r="I300" s="288"/>
      <c r="J300" s="297"/>
      <c r="K300" s="288"/>
      <c r="M300" s="289" t="s">
        <v>451</v>
      </c>
      <c r="O300" s="278"/>
    </row>
    <row r="301" spans="1:15">
      <c r="A301" s="287"/>
      <c r="B301" s="290"/>
      <c r="C301" s="291" t="s">
        <v>452</v>
      </c>
      <c r="D301" s="292"/>
      <c r="E301" s="293">
        <v>0.91800000000000004</v>
      </c>
      <c r="F301" s="294"/>
      <c r="G301" s="295"/>
      <c r="H301" s="296"/>
      <c r="I301" s="288"/>
      <c r="J301" s="297"/>
      <c r="K301" s="288"/>
      <c r="M301" s="289" t="s">
        <v>452</v>
      </c>
      <c r="O301" s="278"/>
    </row>
    <row r="302" spans="1:15">
      <c r="A302" s="287"/>
      <c r="B302" s="290"/>
      <c r="C302" s="291" t="s">
        <v>453</v>
      </c>
      <c r="D302" s="292"/>
      <c r="E302" s="293">
        <v>0</v>
      </c>
      <c r="F302" s="294"/>
      <c r="G302" s="295"/>
      <c r="H302" s="296"/>
      <c r="I302" s="288"/>
      <c r="J302" s="297"/>
      <c r="K302" s="288"/>
      <c r="M302" s="289" t="s">
        <v>453</v>
      </c>
      <c r="O302" s="278"/>
    </row>
    <row r="303" spans="1:15">
      <c r="A303" s="287"/>
      <c r="B303" s="290"/>
      <c r="C303" s="291" t="s">
        <v>454</v>
      </c>
      <c r="D303" s="292"/>
      <c r="E303" s="293">
        <v>0.72499999999999998</v>
      </c>
      <c r="F303" s="294"/>
      <c r="G303" s="295"/>
      <c r="H303" s="296"/>
      <c r="I303" s="288"/>
      <c r="J303" s="297"/>
      <c r="K303" s="288"/>
      <c r="M303" s="289" t="s">
        <v>454</v>
      </c>
      <c r="O303" s="278"/>
    </row>
    <row r="304" spans="1:15">
      <c r="A304" s="287"/>
      <c r="B304" s="290"/>
      <c r="C304" s="291" t="s">
        <v>455</v>
      </c>
      <c r="D304" s="292"/>
      <c r="E304" s="293">
        <v>2.0931000000000002</v>
      </c>
      <c r="F304" s="294"/>
      <c r="G304" s="295"/>
      <c r="H304" s="296"/>
      <c r="I304" s="288"/>
      <c r="J304" s="297"/>
      <c r="K304" s="288"/>
      <c r="M304" s="289" t="s">
        <v>455</v>
      </c>
      <c r="O304" s="278"/>
    </row>
    <row r="305" spans="1:15">
      <c r="A305" s="287"/>
      <c r="B305" s="290"/>
      <c r="C305" s="291" t="s">
        <v>456</v>
      </c>
      <c r="D305" s="292"/>
      <c r="E305" s="293">
        <v>0</v>
      </c>
      <c r="F305" s="294"/>
      <c r="G305" s="295"/>
      <c r="H305" s="296"/>
      <c r="I305" s="288"/>
      <c r="J305" s="297"/>
      <c r="K305" s="288"/>
      <c r="M305" s="289" t="s">
        <v>456</v>
      </c>
      <c r="O305" s="278"/>
    </row>
    <row r="306" spans="1:15">
      <c r="A306" s="287"/>
      <c r="B306" s="290"/>
      <c r="C306" s="291" t="s">
        <v>457</v>
      </c>
      <c r="D306" s="292"/>
      <c r="E306" s="293">
        <v>9.9324999999999992</v>
      </c>
      <c r="F306" s="294"/>
      <c r="G306" s="295"/>
      <c r="H306" s="296"/>
      <c r="I306" s="288"/>
      <c r="J306" s="297"/>
      <c r="K306" s="288"/>
      <c r="M306" s="289" t="s">
        <v>457</v>
      </c>
      <c r="O306" s="278"/>
    </row>
    <row r="307" spans="1:15">
      <c r="A307" s="287"/>
      <c r="B307" s="290"/>
      <c r="C307" s="291" t="s">
        <v>458</v>
      </c>
      <c r="D307" s="292"/>
      <c r="E307" s="293">
        <v>18.1525</v>
      </c>
      <c r="F307" s="294"/>
      <c r="G307" s="295"/>
      <c r="H307" s="296"/>
      <c r="I307" s="288"/>
      <c r="J307" s="297"/>
      <c r="K307" s="288"/>
      <c r="M307" s="289" t="s">
        <v>458</v>
      </c>
      <c r="O307" s="278"/>
    </row>
    <row r="308" spans="1:15">
      <c r="A308" s="287"/>
      <c r="B308" s="290"/>
      <c r="C308" s="291" t="s">
        <v>459</v>
      </c>
      <c r="D308" s="292"/>
      <c r="E308" s="293">
        <v>0</v>
      </c>
      <c r="F308" s="294"/>
      <c r="G308" s="295"/>
      <c r="H308" s="296"/>
      <c r="I308" s="288"/>
      <c r="J308" s="297"/>
      <c r="K308" s="288"/>
      <c r="M308" s="289" t="s">
        <v>459</v>
      </c>
      <c r="O308" s="278"/>
    </row>
    <row r="309" spans="1:15">
      <c r="A309" s="287"/>
      <c r="B309" s="290"/>
      <c r="C309" s="291" t="s">
        <v>460</v>
      </c>
      <c r="D309" s="292"/>
      <c r="E309" s="293">
        <v>1.71</v>
      </c>
      <c r="F309" s="294"/>
      <c r="G309" s="295"/>
      <c r="H309" s="296"/>
      <c r="I309" s="288"/>
      <c r="J309" s="297"/>
      <c r="K309" s="288"/>
      <c r="M309" s="289" t="s">
        <v>460</v>
      </c>
      <c r="O309" s="278"/>
    </row>
    <row r="310" spans="1:15">
      <c r="A310" s="287"/>
      <c r="B310" s="290"/>
      <c r="C310" s="291" t="s">
        <v>461</v>
      </c>
      <c r="D310" s="292"/>
      <c r="E310" s="293">
        <v>4.7249999999999996</v>
      </c>
      <c r="F310" s="294"/>
      <c r="G310" s="295"/>
      <c r="H310" s="296"/>
      <c r="I310" s="288"/>
      <c r="J310" s="297"/>
      <c r="K310" s="288"/>
      <c r="M310" s="289" t="s">
        <v>461</v>
      </c>
      <c r="O310" s="278"/>
    </row>
    <row r="311" spans="1:15">
      <c r="A311" s="287"/>
      <c r="B311" s="290"/>
      <c r="C311" s="291" t="s">
        <v>462</v>
      </c>
      <c r="D311" s="292"/>
      <c r="E311" s="293">
        <v>0</v>
      </c>
      <c r="F311" s="294"/>
      <c r="G311" s="295"/>
      <c r="H311" s="296"/>
      <c r="I311" s="288"/>
      <c r="J311" s="297"/>
      <c r="K311" s="288"/>
      <c r="M311" s="289" t="s">
        <v>462</v>
      </c>
      <c r="O311" s="278"/>
    </row>
    <row r="312" spans="1:15">
      <c r="A312" s="287"/>
      <c r="B312" s="290"/>
      <c r="C312" s="291" t="s">
        <v>460</v>
      </c>
      <c r="D312" s="292"/>
      <c r="E312" s="293">
        <v>1.71</v>
      </c>
      <c r="F312" s="294"/>
      <c r="G312" s="295"/>
      <c r="H312" s="296"/>
      <c r="I312" s="288"/>
      <c r="J312" s="297"/>
      <c r="K312" s="288"/>
      <c r="M312" s="289" t="s">
        <v>460</v>
      </c>
      <c r="O312" s="278"/>
    </row>
    <row r="313" spans="1:15">
      <c r="A313" s="287"/>
      <c r="B313" s="290"/>
      <c r="C313" s="291" t="s">
        <v>463</v>
      </c>
      <c r="D313" s="292"/>
      <c r="E313" s="293">
        <v>4.5270000000000001</v>
      </c>
      <c r="F313" s="294"/>
      <c r="G313" s="295"/>
      <c r="H313" s="296"/>
      <c r="I313" s="288"/>
      <c r="J313" s="297"/>
      <c r="K313" s="288"/>
      <c r="M313" s="289" t="s">
        <v>463</v>
      </c>
      <c r="O313" s="278"/>
    </row>
    <row r="314" spans="1:15">
      <c r="A314" s="287"/>
      <c r="B314" s="290"/>
      <c r="C314" s="291" t="s">
        <v>464</v>
      </c>
      <c r="D314" s="292"/>
      <c r="E314" s="293">
        <v>0</v>
      </c>
      <c r="F314" s="294"/>
      <c r="G314" s="295"/>
      <c r="H314" s="296"/>
      <c r="I314" s="288"/>
      <c r="J314" s="297"/>
      <c r="K314" s="288"/>
      <c r="M314" s="289" t="s">
        <v>464</v>
      </c>
      <c r="O314" s="278"/>
    </row>
    <row r="315" spans="1:15">
      <c r="A315" s="287"/>
      <c r="B315" s="290"/>
      <c r="C315" s="291" t="s">
        <v>465</v>
      </c>
      <c r="D315" s="292"/>
      <c r="E315" s="293">
        <v>4.8574999999999999</v>
      </c>
      <c r="F315" s="294"/>
      <c r="G315" s="295"/>
      <c r="H315" s="296"/>
      <c r="I315" s="288"/>
      <c r="J315" s="297"/>
      <c r="K315" s="288"/>
      <c r="M315" s="289" t="s">
        <v>465</v>
      </c>
      <c r="O315" s="278"/>
    </row>
    <row r="316" spans="1:15">
      <c r="A316" s="287"/>
      <c r="B316" s="290"/>
      <c r="C316" s="291" t="s">
        <v>466</v>
      </c>
      <c r="D316" s="292"/>
      <c r="E316" s="293">
        <v>8.5425000000000004</v>
      </c>
      <c r="F316" s="294"/>
      <c r="G316" s="295"/>
      <c r="H316" s="296"/>
      <c r="I316" s="288"/>
      <c r="J316" s="297"/>
      <c r="K316" s="288"/>
      <c r="M316" s="289" t="s">
        <v>466</v>
      </c>
      <c r="O316" s="278"/>
    </row>
    <row r="317" spans="1:15">
      <c r="A317" s="287"/>
      <c r="B317" s="290"/>
      <c r="C317" s="291" t="s">
        <v>467</v>
      </c>
      <c r="D317" s="292"/>
      <c r="E317" s="293">
        <v>0</v>
      </c>
      <c r="F317" s="294"/>
      <c r="G317" s="295"/>
      <c r="H317" s="296"/>
      <c r="I317" s="288"/>
      <c r="J317" s="297"/>
      <c r="K317" s="288"/>
      <c r="M317" s="289" t="s">
        <v>467</v>
      </c>
      <c r="O317" s="278"/>
    </row>
    <row r="318" spans="1:15">
      <c r="A318" s="287"/>
      <c r="B318" s="290"/>
      <c r="C318" s="291" t="s">
        <v>468</v>
      </c>
      <c r="D318" s="292"/>
      <c r="E318" s="293">
        <v>0</v>
      </c>
      <c r="F318" s="294"/>
      <c r="G318" s="295"/>
      <c r="H318" s="296"/>
      <c r="I318" s="288"/>
      <c r="J318" s="297"/>
      <c r="K318" s="288"/>
      <c r="M318" s="289" t="s">
        <v>468</v>
      </c>
      <c r="O318" s="278"/>
    </row>
    <row r="319" spans="1:15">
      <c r="A319" s="287"/>
      <c r="B319" s="290"/>
      <c r="C319" s="291" t="s">
        <v>469</v>
      </c>
      <c r="D319" s="292"/>
      <c r="E319" s="293">
        <v>1.3825000000000001</v>
      </c>
      <c r="F319" s="294"/>
      <c r="G319" s="295"/>
      <c r="H319" s="296"/>
      <c r="I319" s="288"/>
      <c r="J319" s="297"/>
      <c r="K319" s="288"/>
      <c r="M319" s="289" t="s">
        <v>469</v>
      </c>
      <c r="O319" s="278"/>
    </row>
    <row r="320" spans="1:15">
      <c r="A320" s="287"/>
      <c r="B320" s="290"/>
      <c r="C320" s="291" t="s">
        <v>470</v>
      </c>
      <c r="D320" s="292"/>
      <c r="E320" s="293">
        <v>1.512</v>
      </c>
      <c r="F320" s="294"/>
      <c r="G320" s="295"/>
      <c r="H320" s="296"/>
      <c r="I320" s="288"/>
      <c r="J320" s="297"/>
      <c r="K320" s="288"/>
      <c r="M320" s="289" t="s">
        <v>470</v>
      </c>
      <c r="O320" s="278"/>
    </row>
    <row r="321" spans="1:15">
      <c r="A321" s="287"/>
      <c r="B321" s="290"/>
      <c r="C321" s="291" t="s">
        <v>471</v>
      </c>
      <c r="D321" s="292"/>
      <c r="E321" s="293">
        <v>0</v>
      </c>
      <c r="F321" s="294"/>
      <c r="G321" s="295"/>
      <c r="H321" s="296"/>
      <c r="I321" s="288"/>
      <c r="J321" s="297"/>
      <c r="K321" s="288"/>
      <c r="M321" s="289" t="s">
        <v>471</v>
      </c>
      <c r="O321" s="278"/>
    </row>
    <row r="322" spans="1:15">
      <c r="A322" s="287"/>
      <c r="B322" s="290"/>
      <c r="C322" s="291" t="s">
        <v>472</v>
      </c>
      <c r="D322" s="292"/>
      <c r="E322" s="293">
        <v>0.94410000000000005</v>
      </c>
      <c r="F322" s="294"/>
      <c r="G322" s="295"/>
      <c r="H322" s="296"/>
      <c r="I322" s="288"/>
      <c r="J322" s="297"/>
      <c r="K322" s="288"/>
      <c r="M322" s="289" t="s">
        <v>472</v>
      </c>
      <c r="O322" s="278"/>
    </row>
    <row r="323" spans="1:15">
      <c r="A323" s="287"/>
      <c r="B323" s="290"/>
      <c r="C323" s="291" t="s">
        <v>473</v>
      </c>
      <c r="D323" s="292"/>
      <c r="E323" s="293">
        <v>0.52200000000000002</v>
      </c>
      <c r="F323" s="294"/>
      <c r="G323" s="295"/>
      <c r="H323" s="296"/>
      <c r="I323" s="288"/>
      <c r="J323" s="297"/>
      <c r="K323" s="288"/>
      <c r="M323" s="289" t="s">
        <v>473</v>
      </c>
      <c r="O323" s="278"/>
    </row>
    <row r="324" spans="1:15">
      <c r="A324" s="287"/>
      <c r="B324" s="290"/>
      <c r="C324" s="291" t="s">
        <v>474</v>
      </c>
      <c r="D324" s="292"/>
      <c r="E324" s="293">
        <v>0.9</v>
      </c>
      <c r="F324" s="294"/>
      <c r="G324" s="295"/>
      <c r="H324" s="296"/>
      <c r="I324" s="288"/>
      <c r="J324" s="297"/>
      <c r="K324" s="288"/>
      <c r="M324" s="289" t="s">
        <v>474</v>
      </c>
      <c r="O324" s="278"/>
    </row>
    <row r="325" spans="1:15">
      <c r="A325" s="287"/>
      <c r="B325" s="290"/>
      <c r="C325" s="291" t="s">
        <v>475</v>
      </c>
      <c r="D325" s="292"/>
      <c r="E325" s="293">
        <v>0.81</v>
      </c>
      <c r="F325" s="294"/>
      <c r="G325" s="295"/>
      <c r="H325" s="296"/>
      <c r="I325" s="288"/>
      <c r="J325" s="297"/>
      <c r="K325" s="288"/>
      <c r="M325" s="289" t="s">
        <v>475</v>
      </c>
      <c r="O325" s="278"/>
    </row>
    <row r="326" spans="1:15">
      <c r="A326" s="287"/>
      <c r="B326" s="290"/>
      <c r="C326" s="291" t="s">
        <v>476</v>
      </c>
      <c r="D326" s="292"/>
      <c r="E326" s="293">
        <v>0.23400000000000001</v>
      </c>
      <c r="F326" s="294"/>
      <c r="G326" s="295"/>
      <c r="H326" s="296"/>
      <c r="I326" s="288"/>
      <c r="J326" s="297"/>
      <c r="K326" s="288"/>
      <c r="M326" s="289" t="s">
        <v>476</v>
      </c>
      <c r="O326" s="278"/>
    </row>
    <row r="327" spans="1:15">
      <c r="A327" s="287"/>
      <c r="B327" s="290"/>
      <c r="C327" s="291" t="s">
        <v>477</v>
      </c>
      <c r="D327" s="292"/>
      <c r="E327" s="293">
        <v>0</v>
      </c>
      <c r="F327" s="294"/>
      <c r="G327" s="295"/>
      <c r="H327" s="296"/>
      <c r="I327" s="288"/>
      <c r="J327" s="297"/>
      <c r="K327" s="288"/>
      <c r="M327" s="289" t="s">
        <v>477</v>
      </c>
      <c r="O327" s="278"/>
    </row>
    <row r="328" spans="1:15">
      <c r="A328" s="287"/>
      <c r="B328" s="290"/>
      <c r="C328" s="291" t="s">
        <v>478</v>
      </c>
      <c r="D328" s="292"/>
      <c r="E328" s="293">
        <v>3.5190000000000001</v>
      </c>
      <c r="F328" s="294"/>
      <c r="G328" s="295"/>
      <c r="H328" s="296"/>
      <c r="I328" s="288"/>
      <c r="J328" s="297"/>
      <c r="K328" s="288"/>
      <c r="M328" s="289" t="s">
        <v>478</v>
      </c>
      <c r="O328" s="278"/>
    </row>
    <row r="329" spans="1:15">
      <c r="A329" s="287"/>
      <c r="B329" s="290"/>
      <c r="C329" s="291" t="s">
        <v>479</v>
      </c>
      <c r="D329" s="292"/>
      <c r="E329" s="293">
        <v>4.4063999999999997</v>
      </c>
      <c r="F329" s="294"/>
      <c r="G329" s="295"/>
      <c r="H329" s="296"/>
      <c r="I329" s="288"/>
      <c r="J329" s="297"/>
      <c r="K329" s="288"/>
      <c r="M329" s="289" t="s">
        <v>479</v>
      </c>
      <c r="O329" s="278"/>
    </row>
    <row r="330" spans="1:15">
      <c r="A330" s="287"/>
      <c r="B330" s="290"/>
      <c r="C330" s="291" t="s">
        <v>480</v>
      </c>
      <c r="D330" s="292"/>
      <c r="E330" s="293">
        <v>0</v>
      </c>
      <c r="F330" s="294"/>
      <c r="G330" s="295"/>
      <c r="H330" s="296"/>
      <c r="I330" s="288"/>
      <c r="J330" s="297"/>
      <c r="K330" s="288"/>
      <c r="M330" s="289" t="s">
        <v>480</v>
      </c>
      <c r="O330" s="278"/>
    </row>
    <row r="331" spans="1:15">
      <c r="A331" s="287"/>
      <c r="B331" s="290"/>
      <c r="C331" s="291" t="s">
        <v>481</v>
      </c>
      <c r="D331" s="292"/>
      <c r="E331" s="293">
        <v>0.85499999999999998</v>
      </c>
      <c r="F331" s="294"/>
      <c r="G331" s="295"/>
      <c r="H331" s="296"/>
      <c r="I331" s="288"/>
      <c r="J331" s="297"/>
      <c r="K331" s="288"/>
      <c r="M331" s="289" t="s">
        <v>481</v>
      </c>
      <c r="O331" s="278"/>
    </row>
    <row r="332" spans="1:15">
      <c r="A332" s="287"/>
      <c r="B332" s="290"/>
      <c r="C332" s="291" t="s">
        <v>473</v>
      </c>
      <c r="D332" s="292"/>
      <c r="E332" s="293">
        <v>0.52200000000000002</v>
      </c>
      <c r="F332" s="294"/>
      <c r="G332" s="295"/>
      <c r="H332" s="296"/>
      <c r="I332" s="288"/>
      <c r="J332" s="297"/>
      <c r="K332" s="288"/>
      <c r="M332" s="289" t="s">
        <v>473</v>
      </c>
      <c r="O332" s="278"/>
    </row>
    <row r="333" spans="1:15">
      <c r="A333" s="287"/>
      <c r="B333" s="290"/>
      <c r="C333" s="291" t="s">
        <v>474</v>
      </c>
      <c r="D333" s="292"/>
      <c r="E333" s="293">
        <v>0.9</v>
      </c>
      <c r="F333" s="294"/>
      <c r="G333" s="295"/>
      <c r="H333" s="296"/>
      <c r="I333" s="288"/>
      <c r="J333" s="297"/>
      <c r="K333" s="288"/>
      <c r="M333" s="289" t="s">
        <v>474</v>
      </c>
      <c r="O333" s="278"/>
    </row>
    <row r="334" spans="1:15">
      <c r="A334" s="287"/>
      <c r="B334" s="290"/>
      <c r="C334" s="291" t="s">
        <v>482</v>
      </c>
      <c r="D334" s="292"/>
      <c r="E334" s="293">
        <v>0.84599999999999997</v>
      </c>
      <c r="F334" s="294"/>
      <c r="G334" s="295"/>
      <c r="H334" s="296"/>
      <c r="I334" s="288"/>
      <c r="J334" s="297"/>
      <c r="K334" s="288"/>
      <c r="M334" s="289" t="s">
        <v>482</v>
      </c>
      <c r="O334" s="278"/>
    </row>
    <row r="335" spans="1:15">
      <c r="A335" s="287"/>
      <c r="B335" s="290"/>
      <c r="C335" s="291" t="s">
        <v>476</v>
      </c>
      <c r="D335" s="292"/>
      <c r="E335" s="293">
        <v>0.23400000000000001</v>
      </c>
      <c r="F335" s="294"/>
      <c r="G335" s="295"/>
      <c r="H335" s="296"/>
      <c r="I335" s="288"/>
      <c r="J335" s="297"/>
      <c r="K335" s="288"/>
      <c r="M335" s="289" t="s">
        <v>476</v>
      </c>
      <c r="O335" s="278"/>
    </row>
    <row r="336" spans="1:15">
      <c r="A336" s="287"/>
      <c r="B336" s="290"/>
      <c r="C336" s="291" t="s">
        <v>483</v>
      </c>
      <c r="D336" s="292"/>
      <c r="E336" s="293">
        <v>0</v>
      </c>
      <c r="F336" s="294"/>
      <c r="G336" s="295"/>
      <c r="H336" s="296"/>
      <c r="I336" s="288"/>
      <c r="J336" s="297"/>
      <c r="K336" s="288"/>
      <c r="M336" s="289" t="s">
        <v>483</v>
      </c>
      <c r="O336" s="278"/>
    </row>
    <row r="337" spans="1:80">
      <c r="A337" s="287"/>
      <c r="B337" s="290"/>
      <c r="C337" s="291" t="s">
        <v>484</v>
      </c>
      <c r="D337" s="292"/>
      <c r="E337" s="293">
        <v>3.06</v>
      </c>
      <c r="F337" s="294"/>
      <c r="G337" s="295"/>
      <c r="H337" s="296"/>
      <c r="I337" s="288"/>
      <c r="J337" s="297"/>
      <c r="K337" s="288"/>
      <c r="M337" s="289" t="s">
        <v>484</v>
      </c>
      <c r="O337" s="278"/>
    </row>
    <row r="338" spans="1:80">
      <c r="A338" s="287"/>
      <c r="B338" s="290"/>
      <c r="C338" s="291" t="s">
        <v>479</v>
      </c>
      <c r="D338" s="292"/>
      <c r="E338" s="293">
        <v>4.4063999999999997</v>
      </c>
      <c r="F338" s="294"/>
      <c r="G338" s="295"/>
      <c r="H338" s="296"/>
      <c r="I338" s="288"/>
      <c r="J338" s="297"/>
      <c r="K338" s="288"/>
      <c r="M338" s="289" t="s">
        <v>479</v>
      </c>
      <c r="O338" s="278"/>
    </row>
    <row r="339" spans="1:80">
      <c r="A339" s="287"/>
      <c r="B339" s="290"/>
      <c r="C339" s="291" t="s">
        <v>485</v>
      </c>
      <c r="D339" s="292"/>
      <c r="E339" s="293">
        <v>0</v>
      </c>
      <c r="F339" s="294"/>
      <c r="G339" s="295"/>
      <c r="H339" s="296"/>
      <c r="I339" s="288"/>
      <c r="J339" s="297"/>
      <c r="K339" s="288"/>
      <c r="M339" s="289" t="s">
        <v>485</v>
      </c>
      <c r="O339" s="278"/>
    </row>
    <row r="340" spans="1:80">
      <c r="A340" s="287"/>
      <c r="B340" s="290"/>
      <c r="C340" s="291" t="s">
        <v>486</v>
      </c>
      <c r="D340" s="292"/>
      <c r="E340" s="293">
        <v>2.52</v>
      </c>
      <c r="F340" s="294"/>
      <c r="G340" s="295"/>
      <c r="H340" s="296"/>
      <c r="I340" s="288"/>
      <c r="J340" s="297"/>
      <c r="K340" s="288"/>
      <c r="M340" s="289" t="s">
        <v>486</v>
      </c>
      <c r="O340" s="278"/>
    </row>
    <row r="341" spans="1:80">
      <c r="A341" s="287"/>
      <c r="B341" s="290"/>
      <c r="C341" s="291" t="s">
        <v>487</v>
      </c>
      <c r="D341" s="292"/>
      <c r="E341" s="293">
        <v>2.0880000000000001</v>
      </c>
      <c r="F341" s="294"/>
      <c r="G341" s="295"/>
      <c r="H341" s="296"/>
      <c r="I341" s="288"/>
      <c r="J341" s="297"/>
      <c r="K341" s="288"/>
      <c r="M341" s="289" t="s">
        <v>487</v>
      </c>
      <c r="O341" s="278"/>
    </row>
    <row r="342" spans="1:80">
      <c r="A342" s="287"/>
      <c r="B342" s="290"/>
      <c r="C342" s="291" t="s">
        <v>488</v>
      </c>
      <c r="D342" s="292"/>
      <c r="E342" s="293">
        <v>3.6</v>
      </c>
      <c r="F342" s="294"/>
      <c r="G342" s="295"/>
      <c r="H342" s="296"/>
      <c r="I342" s="288"/>
      <c r="J342" s="297"/>
      <c r="K342" s="288"/>
      <c r="M342" s="289" t="s">
        <v>488</v>
      </c>
      <c r="O342" s="278"/>
    </row>
    <row r="343" spans="1:80">
      <c r="A343" s="287"/>
      <c r="B343" s="290"/>
      <c r="C343" s="291" t="s">
        <v>489</v>
      </c>
      <c r="D343" s="292"/>
      <c r="E343" s="293">
        <v>3.3839999999999999</v>
      </c>
      <c r="F343" s="294"/>
      <c r="G343" s="295"/>
      <c r="H343" s="296"/>
      <c r="I343" s="288"/>
      <c r="J343" s="297"/>
      <c r="K343" s="288"/>
      <c r="M343" s="289" t="s">
        <v>489</v>
      </c>
      <c r="O343" s="278"/>
    </row>
    <row r="344" spans="1:80">
      <c r="A344" s="287"/>
      <c r="B344" s="290"/>
      <c r="C344" s="291" t="s">
        <v>490</v>
      </c>
      <c r="D344" s="292"/>
      <c r="E344" s="293">
        <v>0.93600000000000005</v>
      </c>
      <c r="F344" s="294"/>
      <c r="G344" s="295"/>
      <c r="H344" s="296"/>
      <c r="I344" s="288"/>
      <c r="J344" s="297"/>
      <c r="K344" s="288"/>
      <c r="M344" s="289" t="s">
        <v>490</v>
      </c>
      <c r="O344" s="278"/>
    </row>
    <row r="345" spans="1:80">
      <c r="A345" s="287"/>
      <c r="B345" s="290"/>
      <c r="C345" s="291" t="s">
        <v>491</v>
      </c>
      <c r="D345" s="292"/>
      <c r="E345" s="293">
        <v>0</v>
      </c>
      <c r="F345" s="294"/>
      <c r="G345" s="295"/>
      <c r="H345" s="296"/>
      <c r="I345" s="288"/>
      <c r="J345" s="297"/>
      <c r="K345" s="288"/>
      <c r="M345" s="289" t="s">
        <v>491</v>
      </c>
      <c r="O345" s="278"/>
    </row>
    <row r="346" spans="1:80">
      <c r="A346" s="287"/>
      <c r="B346" s="290"/>
      <c r="C346" s="291" t="s">
        <v>492</v>
      </c>
      <c r="D346" s="292"/>
      <c r="E346" s="293">
        <v>6.048</v>
      </c>
      <c r="F346" s="294"/>
      <c r="G346" s="295"/>
      <c r="H346" s="296"/>
      <c r="I346" s="288"/>
      <c r="J346" s="297"/>
      <c r="K346" s="288"/>
      <c r="M346" s="289" t="s">
        <v>492</v>
      </c>
      <c r="O346" s="278"/>
    </row>
    <row r="347" spans="1:80">
      <c r="A347" s="287"/>
      <c r="B347" s="290"/>
      <c r="C347" s="291" t="s">
        <v>493</v>
      </c>
      <c r="D347" s="292"/>
      <c r="E347" s="293">
        <v>14.9299</v>
      </c>
      <c r="F347" s="294"/>
      <c r="G347" s="295"/>
      <c r="H347" s="296"/>
      <c r="I347" s="288"/>
      <c r="J347" s="297"/>
      <c r="K347" s="288"/>
      <c r="M347" s="289" t="s">
        <v>493</v>
      </c>
      <c r="O347" s="278"/>
    </row>
    <row r="348" spans="1:80">
      <c r="A348" s="279">
        <v>88</v>
      </c>
      <c r="B348" s="280" t="s">
        <v>494</v>
      </c>
      <c r="C348" s="281" t="s">
        <v>495</v>
      </c>
      <c r="D348" s="282" t="s">
        <v>227</v>
      </c>
      <c r="E348" s="283">
        <v>289.2466</v>
      </c>
      <c r="F348" s="283">
        <v>0</v>
      </c>
      <c r="G348" s="284">
        <f>E348*F348</f>
        <v>0</v>
      </c>
      <c r="H348" s="285">
        <v>4.0050000000000002E-2</v>
      </c>
      <c r="I348" s="286">
        <f>E348*H348</f>
        <v>11.584326330000001</v>
      </c>
      <c r="J348" s="285">
        <v>0</v>
      </c>
      <c r="K348" s="286">
        <f>E348*J348</f>
        <v>0</v>
      </c>
      <c r="O348" s="278">
        <v>2</v>
      </c>
      <c r="AA348" s="247">
        <v>1</v>
      </c>
      <c r="AB348" s="247">
        <v>1</v>
      </c>
      <c r="AC348" s="247">
        <v>1</v>
      </c>
      <c r="AZ348" s="247">
        <v>1</v>
      </c>
      <c r="BA348" s="247">
        <f>IF(AZ348=1,G348,0)</f>
        <v>0</v>
      </c>
      <c r="BB348" s="247">
        <f>IF(AZ348=2,G348,0)</f>
        <v>0</v>
      </c>
      <c r="BC348" s="247">
        <f>IF(AZ348=3,G348,0)</f>
        <v>0</v>
      </c>
      <c r="BD348" s="247">
        <f>IF(AZ348=4,G348,0)</f>
        <v>0</v>
      </c>
      <c r="BE348" s="247">
        <f>IF(AZ348=5,G348,0)</f>
        <v>0</v>
      </c>
      <c r="CA348" s="278">
        <v>1</v>
      </c>
      <c r="CB348" s="278">
        <v>1</v>
      </c>
    </row>
    <row r="349" spans="1:80">
      <c r="A349" s="287"/>
      <c r="B349" s="290"/>
      <c r="C349" s="291" t="s">
        <v>434</v>
      </c>
      <c r="D349" s="292"/>
      <c r="E349" s="293">
        <v>0</v>
      </c>
      <c r="F349" s="294"/>
      <c r="G349" s="295"/>
      <c r="H349" s="296"/>
      <c r="I349" s="288"/>
      <c r="J349" s="297"/>
      <c r="K349" s="288"/>
      <c r="M349" s="289" t="s">
        <v>434</v>
      </c>
      <c r="O349" s="278"/>
    </row>
    <row r="350" spans="1:80">
      <c r="A350" s="287"/>
      <c r="B350" s="290"/>
      <c r="C350" s="291" t="s">
        <v>435</v>
      </c>
      <c r="D350" s="292"/>
      <c r="E350" s="293">
        <v>0</v>
      </c>
      <c r="F350" s="294"/>
      <c r="G350" s="295"/>
      <c r="H350" s="296"/>
      <c r="I350" s="288"/>
      <c r="J350" s="297"/>
      <c r="K350" s="288"/>
      <c r="M350" s="289" t="s">
        <v>435</v>
      </c>
      <c r="O350" s="278"/>
    </row>
    <row r="351" spans="1:80">
      <c r="A351" s="287"/>
      <c r="B351" s="290"/>
      <c r="C351" s="291" t="s">
        <v>496</v>
      </c>
      <c r="D351" s="292"/>
      <c r="E351" s="293">
        <v>10.72</v>
      </c>
      <c r="F351" s="294"/>
      <c r="G351" s="295"/>
      <c r="H351" s="296"/>
      <c r="I351" s="288"/>
      <c r="J351" s="297"/>
      <c r="K351" s="288"/>
      <c r="M351" s="289" t="s">
        <v>496</v>
      </c>
      <c r="O351" s="278"/>
    </row>
    <row r="352" spans="1:80">
      <c r="A352" s="287"/>
      <c r="B352" s="290"/>
      <c r="C352" s="322" t="s">
        <v>497</v>
      </c>
      <c r="D352" s="292"/>
      <c r="E352" s="321">
        <v>10.72</v>
      </c>
      <c r="F352" s="294"/>
      <c r="G352" s="295"/>
      <c r="H352" s="296"/>
      <c r="I352" s="288"/>
      <c r="J352" s="297"/>
      <c r="K352" s="288"/>
      <c r="M352" s="289" t="s">
        <v>497</v>
      </c>
      <c r="O352" s="278"/>
    </row>
    <row r="353" spans="1:15">
      <c r="A353" s="287"/>
      <c r="B353" s="290"/>
      <c r="C353" s="291" t="s">
        <v>440</v>
      </c>
      <c r="D353" s="292"/>
      <c r="E353" s="293">
        <v>0</v>
      </c>
      <c r="F353" s="294"/>
      <c r="G353" s="295"/>
      <c r="H353" s="296"/>
      <c r="I353" s="288"/>
      <c r="J353" s="297"/>
      <c r="K353" s="288"/>
      <c r="M353" s="289" t="s">
        <v>440</v>
      </c>
      <c r="O353" s="278"/>
    </row>
    <row r="354" spans="1:15">
      <c r="A354" s="287"/>
      <c r="B354" s="290"/>
      <c r="C354" s="291" t="s">
        <v>441</v>
      </c>
      <c r="D354" s="292"/>
      <c r="E354" s="293">
        <v>0</v>
      </c>
      <c r="F354" s="294"/>
      <c r="G354" s="295"/>
      <c r="H354" s="296"/>
      <c r="I354" s="288"/>
      <c r="J354" s="297"/>
      <c r="K354" s="288"/>
      <c r="M354" s="289" t="s">
        <v>441</v>
      </c>
      <c r="O354" s="278"/>
    </row>
    <row r="355" spans="1:15">
      <c r="A355" s="287"/>
      <c r="B355" s="290"/>
      <c r="C355" s="291" t="s">
        <v>498</v>
      </c>
      <c r="D355" s="292"/>
      <c r="E355" s="293">
        <v>3.96</v>
      </c>
      <c r="F355" s="294"/>
      <c r="G355" s="295"/>
      <c r="H355" s="296"/>
      <c r="I355" s="288"/>
      <c r="J355" s="297"/>
      <c r="K355" s="288"/>
      <c r="M355" s="289" t="s">
        <v>498</v>
      </c>
      <c r="O355" s="278"/>
    </row>
    <row r="356" spans="1:15">
      <c r="A356" s="287"/>
      <c r="B356" s="290"/>
      <c r="C356" s="291" t="s">
        <v>444</v>
      </c>
      <c r="D356" s="292"/>
      <c r="E356" s="293">
        <v>0</v>
      </c>
      <c r="F356" s="294"/>
      <c r="G356" s="295"/>
      <c r="H356" s="296"/>
      <c r="I356" s="288"/>
      <c r="J356" s="297"/>
      <c r="K356" s="288"/>
      <c r="M356" s="289" t="s">
        <v>444</v>
      </c>
      <c r="O356" s="278"/>
    </row>
    <row r="357" spans="1:15">
      <c r="A357" s="287"/>
      <c r="B357" s="290"/>
      <c r="C357" s="291" t="s">
        <v>499</v>
      </c>
      <c r="D357" s="292"/>
      <c r="E357" s="293">
        <v>4.5</v>
      </c>
      <c r="F357" s="294"/>
      <c r="G357" s="295"/>
      <c r="H357" s="296"/>
      <c r="I357" s="288"/>
      <c r="J357" s="297"/>
      <c r="K357" s="288"/>
      <c r="M357" s="289" t="s">
        <v>499</v>
      </c>
      <c r="O357" s="278"/>
    </row>
    <row r="358" spans="1:15">
      <c r="A358" s="287"/>
      <c r="B358" s="290"/>
      <c r="C358" s="291" t="s">
        <v>447</v>
      </c>
      <c r="D358" s="292"/>
      <c r="E358" s="293">
        <v>0</v>
      </c>
      <c r="F358" s="294"/>
      <c r="G358" s="295"/>
      <c r="H358" s="296"/>
      <c r="I358" s="288"/>
      <c r="J358" s="297"/>
      <c r="K358" s="288"/>
      <c r="M358" s="289" t="s">
        <v>447</v>
      </c>
      <c r="O358" s="278"/>
    </row>
    <row r="359" spans="1:15">
      <c r="A359" s="287"/>
      <c r="B359" s="290"/>
      <c r="C359" s="291" t="s">
        <v>500</v>
      </c>
      <c r="D359" s="292"/>
      <c r="E359" s="293">
        <v>2.69</v>
      </c>
      <c r="F359" s="294"/>
      <c r="G359" s="295"/>
      <c r="H359" s="296"/>
      <c r="I359" s="288"/>
      <c r="J359" s="297"/>
      <c r="K359" s="288"/>
      <c r="M359" s="289" t="s">
        <v>500</v>
      </c>
      <c r="O359" s="278"/>
    </row>
    <row r="360" spans="1:15">
      <c r="A360" s="287"/>
      <c r="B360" s="290"/>
      <c r="C360" s="291" t="s">
        <v>450</v>
      </c>
      <c r="D360" s="292"/>
      <c r="E360" s="293">
        <v>0</v>
      </c>
      <c r="F360" s="294"/>
      <c r="G360" s="295"/>
      <c r="H360" s="296"/>
      <c r="I360" s="288"/>
      <c r="J360" s="297"/>
      <c r="K360" s="288"/>
      <c r="M360" s="289" t="s">
        <v>450</v>
      </c>
      <c r="O360" s="278"/>
    </row>
    <row r="361" spans="1:15">
      <c r="A361" s="287"/>
      <c r="B361" s="290"/>
      <c r="C361" s="291" t="s">
        <v>501</v>
      </c>
      <c r="D361" s="292"/>
      <c r="E361" s="293">
        <v>1.7</v>
      </c>
      <c r="F361" s="294"/>
      <c r="G361" s="295"/>
      <c r="H361" s="296"/>
      <c r="I361" s="288"/>
      <c r="J361" s="297"/>
      <c r="K361" s="288"/>
      <c r="M361" s="289" t="s">
        <v>501</v>
      </c>
      <c r="O361" s="278"/>
    </row>
    <row r="362" spans="1:15">
      <c r="A362" s="287"/>
      <c r="B362" s="290"/>
      <c r="C362" s="291" t="s">
        <v>453</v>
      </c>
      <c r="D362" s="292"/>
      <c r="E362" s="293">
        <v>0</v>
      </c>
      <c r="F362" s="294"/>
      <c r="G362" s="295"/>
      <c r="H362" s="296"/>
      <c r="I362" s="288"/>
      <c r="J362" s="297"/>
      <c r="K362" s="288"/>
      <c r="M362" s="289" t="s">
        <v>453</v>
      </c>
      <c r="O362" s="278"/>
    </row>
    <row r="363" spans="1:15">
      <c r="A363" s="287"/>
      <c r="B363" s="290"/>
      <c r="C363" s="291" t="s">
        <v>502</v>
      </c>
      <c r="D363" s="292"/>
      <c r="E363" s="293">
        <v>0.125</v>
      </c>
      <c r="F363" s="294"/>
      <c r="G363" s="295"/>
      <c r="H363" s="296"/>
      <c r="I363" s="288"/>
      <c r="J363" s="297"/>
      <c r="K363" s="288"/>
      <c r="M363" s="289" t="s">
        <v>502</v>
      </c>
      <c r="O363" s="278"/>
    </row>
    <row r="364" spans="1:15">
      <c r="A364" s="287"/>
      <c r="B364" s="290"/>
      <c r="C364" s="291" t="s">
        <v>456</v>
      </c>
      <c r="D364" s="292"/>
      <c r="E364" s="293">
        <v>0</v>
      </c>
      <c r="F364" s="294"/>
      <c r="G364" s="295"/>
      <c r="H364" s="296"/>
      <c r="I364" s="288"/>
      <c r="J364" s="297"/>
      <c r="K364" s="288"/>
      <c r="M364" s="289" t="s">
        <v>456</v>
      </c>
      <c r="O364" s="278"/>
    </row>
    <row r="365" spans="1:15">
      <c r="A365" s="287"/>
      <c r="B365" s="290"/>
      <c r="C365" s="291" t="s">
        <v>503</v>
      </c>
      <c r="D365" s="292"/>
      <c r="E365" s="293">
        <v>6.85</v>
      </c>
      <c r="F365" s="294"/>
      <c r="G365" s="295"/>
      <c r="H365" s="296"/>
      <c r="I365" s="288"/>
      <c r="J365" s="297"/>
      <c r="K365" s="288"/>
      <c r="M365" s="289" t="s">
        <v>503</v>
      </c>
      <c r="O365" s="278"/>
    </row>
    <row r="366" spans="1:15">
      <c r="A366" s="287"/>
      <c r="B366" s="290"/>
      <c r="C366" s="291" t="s">
        <v>459</v>
      </c>
      <c r="D366" s="292"/>
      <c r="E366" s="293">
        <v>0</v>
      </c>
      <c r="F366" s="294"/>
      <c r="G366" s="295"/>
      <c r="H366" s="296"/>
      <c r="I366" s="288"/>
      <c r="J366" s="297"/>
      <c r="K366" s="288"/>
      <c r="M366" s="289" t="s">
        <v>459</v>
      </c>
      <c r="O366" s="278"/>
    </row>
    <row r="367" spans="1:15">
      <c r="A367" s="287"/>
      <c r="B367" s="290"/>
      <c r="C367" s="291" t="s">
        <v>504</v>
      </c>
      <c r="D367" s="292"/>
      <c r="E367" s="293">
        <v>0.9</v>
      </c>
      <c r="F367" s="294"/>
      <c r="G367" s="295"/>
      <c r="H367" s="296"/>
      <c r="I367" s="288"/>
      <c r="J367" s="297"/>
      <c r="K367" s="288"/>
      <c r="M367" s="289" t="s">
        <v>504</v>
      </c>
      <c r="O367" s="278"/>
    </row>
    <row r="368" spans="1:15">
      <c r="A368" s="287"/>
      <c r="B368" s="290"/>
      <c r="C368" s="291" t="s">
        <v>505</v>
      </c>
      <c r="D368" s="292"/>
      <c r="E368" s="293">
        <v>20.04</v>
      </c>
      <c r="F368" s="294"/>
      <c r="G368" s="295"/>
      <c r="H368" s="296"/>
      <c r="I368" s="288"/>
      <c r="J368" s="297"/>
      <c r="K368" s="288"/>
      <c r="M368" s="289" t="s">
        <v>505</v>
      </c>
      <c r="O368" s="278"/>
    </row>
    <row r="369" spans="1:15">
      <c r="A369" s="287"/>
      <c r="B369" s="290"/>
      <c r="C369" s="291" t="s">
        <v>462</v>
      </c>
      <c r="D369" s="292"/>
      <c r="E369" s="293">
        <v>0</v>
      </c>
      <c r="F369" s="294"/>
      <c r="G369" s="295"/>
      <c r="H369" s="296"/>
      <c r="I369" s="288"/>
      <c r="J369" s="297"/>
      <c r="K369" s="288"/>
      <c r="M369" s="289" t="s">
        <v>462</v>
      </c>
      <c r="O369" s="278"/>
    </row>
    <row r="370" spans="1:15">
      <c r="A370" s="287"/>
      <c r="B370" s="290"/>
      <c r="C370" s="291" t="s">
        <v>504</v>
      </c>
      <c r="D370" s="292"/>
      <c r="E370" s="293">
        <v>0.9</v>
      </c>
      <c r="F370" s="294"/>
      <c r="G370" s="295"/>
      <c r="H370" s="296"/>
      <c r="I370" s="288"/>
      <c r="J370" s="297"/>
      <c r="K370" s="288"/>
      <c r="M370" s="289" t="s">
        <v>504</v>
      </c>
      <c r="O370" s="278"/>
    </row>
    <row r="371" spans="1:15">
      <c r="A371" s="287"/>
      <c r="B371" s="290"/>
      <c r="C371" s="291" t="s">
        <v>506</v>
      </c>
      <c r="D371" s="292"/>
      <c r="E371" s="293">
        <v>19.239999999999998</v>
      </c>
      <c r="F371" s="294"/>
      <c r="G371" s="295"/>
      <c r="H371" s="296"/>
      <c r="I371" s="288"/>
      <c r="J371" s="297"/>
      <c r="K371" s="288"/>
      <c r="M371" s="289" t="s">
        <v>506</v>
      </c>
      <c r="O371" s="278"/>
    </row>
    <row r="372" spans="1:15">
      <c r="A372" s="287"/>
      <c r="B372" s="290"/>
      <c r="C372" s="291" t="s">
        <v>464</v>
      </c>
      <c r="D372" s="292"/>
      <c r="E372" s="293">
        <v>0</v>
      </c>
      <c r="F372" s="294"/>
      <c r="G372" s="295"/>
      <c r="H372" s="296"/>
      <c r="I372" s="288"/>
      <c r="J372" s="297"/>
      <c r="K372" s="288"/>
      <c r="M372" s="289" t="s">
        <v>464</v>
      </c>
      <c r="O372" s="278"/>
    </row>
    <row r="373" spans="1:15">
      <c r="A373" s="287"/>
      <c r="B373" s="290"/>
      <c r="C373" s="291" t="s">
        <v>507</v>
      </c>
      <c r="D373" s="292"/>
      <c r="E373" s="293">
        <v>3.35</v>
      </c>
      <c r="F373" s="294"/>
      <c r="G373" s="295"/>
      <c r="H373" s="296"/>
      <c r="I373" s="288"/>
      <c r="J373" s="297"/>
      <c r="K373" s="288"/>
      <c r="M373" s="289" t="s">
        <v>507</v>
      </c>
      <c r="O373" s="278"/>
    </row>
    <row r="374" spans="1:15">
      <c r="A374" s="287"/>
      <c r="B374" s="290"/>
      <c r="C374" s="291" t="s">
        <v>467</v>
      </c>
      <c r="D374" s="292"/>
      <c r="E374" s="293">
        <v>0</v>
      </c>
      <c r="F374" s="294"/>
      <c r="G374" s="295"/>
      <c r="H374" s="296"/>
      <c r="I374" s="288"/>
      <c r="J374" s="297"/>
      <c r="K374" s="288"/>
      <c r="M374" s="289" t="s">
        <v>467</v>
      </c>
      <c r="O374" s="278"/>
    </row>
    <row r="375" spans="1:15">
      <c r="A375" s="287"/>
      <c r="B375" s="290"/>
      <c r="C375" s="291" t="s">
        <v>468</v>
      </c>
      <c r="D375" s="292"/>
      <c r="E375" s="293">
        <v>0</v>
      </c>
      <c r="F375" s="294"/>
      <c r="G375" s="295"/>
      <c r="H375" s="296"/>
      <c r="I375" s="288"/>
      <c r="J375" s="297"/>
      <c r="K375" s="288"/>
      <c r="M375" s="289" t="s">
        <v>468</v>
      </c>
      <c r="O375" s="278"/>
    </row>
    <row r="376" spans="1:15">
      <c r="A376" s="287"/>
      <c r="B376" s="290"/>
      <c r="C376" s="291" t="s">
        <v>508</v>
      </c>
      <c r="D376" s="292"/>
      <c r="E376" s="293">
        <v>3.08</v>
      </c>
      <c r="F376" s="294"/>
      <c r="G376" s="295"/>
      <c r="H376" s="296"/>
      <c r="I376" s="288"/>
      <c r="J376" s="297"/>
      <c r="K376" s="288"/>
      <c r="M376" s="289" t="s">
        <v>508</v>
      </c>
      <c r="O376" s="278"/>
    </row>
    <row r="377" spans="1:15">
      <c r="A377" s="287"/>
      <c r="B377" s="290"/>
      <c r="C377" s="291" t="s">
        <v>509</v>
      </c>
      <c r="D377" s="292"/>
      <c r="E377" s="293">
        <v>7.56</v>
      </c>
      <c r="F377" s="294"/>
      <c r="G377" s="295"/>
      <c r="H377" s="296"/>
      <c r="I377" s="288"/>
      <c r="J377" s="297"/>
      <c r="K377" s="288"/>
      <c r="M377" s="289" t="s">
        <v>509</v>
      </c>
      <c r="O377" s="278"/>
    </row>
    <row r="378" spans="1:15">
      <c r="A378" s="287"/>
      <c r="B378" s="290"/>
      <c r="C378" s="291" t="s">
        <v>471</v>
      </c>
      <c r="D378" s="292"/>
      <c r="E378" s="293">
        <v>0</v>
      </c>
      <c r="F378" s="294"/>
      <c r="G378" s="295"/>
      <c r="H378" s="296"/>
      <c r="I378" s="288"/>
      <c r="J378" s="297"/>
      <c r="K378" s="288"/>
      <c r="M378" s="289" t="s">
        <v>471</v>
      </c>
      <c r="O378" s="278"/>
    </row>
    <row r="379" spans="1:15">
      <c r="A379" s="287"/>
      <c r="B379" s="290"/>
      <c r="C379" s="291" t="s">
        <v>510</v>
      </c>
      <c r="D379" s="292"/>
      <c r="E379" s="293">
        <v>1.224</v>
      </c>
      <c r="F379" s="294"/>
      <c r="G379" s="295"/>
      <c r="H379" s="296"/>
      <c r="I379" s="288"/>
      <c r="J379" s="297"/>
      <c r="K379" s="288"/>
      <c r="M379" s="289" t="s">
        <v>510</v>
      </c>
      <c r="O379" s="278"/>
    </row>
    <row r="380" spans="1:15">
      <c r="A380" s="287"/>
      <c r="B380" s="290"/>
      <c r="C380" s="291" t="s">
        <v>511</v>
      </c>
      <c r="D380" s="292"/>
      <c r="E380" s="293">
        <v>2.0880000000000001</v>
      </c>
      <c r="F380" s="294"/>
      <c r="G380" s="295"/>
      <c r="H380" s="296"/>
      <c r="I380" s="288"/>
      <c r="J380" s="297"/>
      <c r="K380" s="288"/>
      <c r="M380" s="289" t="s">
        <v>511</v>
      </c>
      <c r="O380" s="278"/>
    </row>
    <row r="381" spans="1:15">
      <c r="A381" s="287"/>
      <c r="B381" s="290"/>
      <c r="C381" s="291" t="s">
        <v>512</v>
      </c>
      <c r="D381" s="292"/>
      <c r="E381" s="293">
        <v>1.8</v>
      </c>
      <c r="F381" s="294"/>
      <c r="G381" s="295"/>
      <c r="H381" s="296"/>
      <c r="I381" s="288"/>
      <c r="J381" s="297"/>
      <c r="K381" s="288"/>
      <c r="M381" s="289" t="s">
        <v>512</v>
      </c>
      <c r="O381" s="278"/>
    </row>
    <row r="382" spans="1:15">
      <c r="A382" s="287"/>
      <c r="B382" s="290"/>
      <c r="C382" s="291" t="s">
        <v>513</v>
      </c>
      <c r="D382" s="292"/>
      <c r="E382" s="293">
        <v>4.05</v>
      </c>
      <c r="F382" s="294"/>
      <c r="G382" s="295"/>
      <c r="H382" s="296"/>
      <c r="I382" s="288"/>
      <c r="J382" s="297"/>
      <c r="K382" s="288"/>
      <c r="M382" s="289" t="s">
        <v>513</v>
      </c>
      <c r="O382" s="278"/>
    </row>
    <row r="383" spans="1:15">
      <c r="A383" s="287"/>
      <c r="B383" s="290"/>
      <c r="C383" s="291" t="s">
        <v>514</v>
      </c>
      <c r="D383" s="292"/>
      <c r="E383" s="293">
        <v>0.22500000000000001</v>
      </c>
      <c r="F383" s="294"/>
      <c r="G383" s="295"/>
      <c r="H383" s="296"/>
      <c r="I383" s="288"/>
      <c r="J383" s="297"/>
      <c r="K383" s="288"/>
      <c r="M383" s="289" t="s">
        <v>514</v>
      </c>
      <c r="O383" s="278"/>
    </row>
    <row r="384" spans="1:15">
      <c r="A384" s="287"/>
      <c r="B384" s="290"/>
      <c r="C384" s="291" t="s">
        <v>477</v>
      </c>
      <c r="D384" s="292"/>
      <c r="E384" s="293">
        <v>0</v>
      </c>
      <c r="F384" s="294"/>
      <c r="G384" s="295"/>
      <c r="H384" s="296"/>
      <c r="I384" s="288"/>
      <c r="J384" s="297"/>
      <c r="K384" s="288"/>
      <c r="M384" s="289" t="s">
        <v>477</v>
      </c>
      <c r="O384" s="278"/>
    </row>
    <row r="385" spans="1:15">
      <c r="A385" s="287"/>
      <c r="B385" s="290"/>
      <c r="C385" s="291" t="s">
        <v>515</v>
      </c>
      <c r="D385" s="292"/>
      <c r="E385" s="293">
        <v>6.9359999999999999</v>
      </c>
      <c r="F385" s="294"/>
      <c r="G385" s="295"/>
      <c r="H385" s="296"/>
      <c r="I385" s="288"/>
      <c r="J385" s="297"/>
      <c r="K385" s="288"/>
      <c r="M385" s="289" t="s">
        <v>515</v>
      </c>
      <c r="O385" s="278"/>
    </row>
    <row r="386" spans="1:15">
      <c r="A386" s="287"/>
      <c r="B386" s="290"/>
      <c r="C386" s="291" t="s">
        <v>516</v>
      </c>
      <c r="D386" s="292"/>
      <c r="E386" s="293">
        <v>22.032</v>
      </c>
      <c r="F386" s="294"/>
      <c r="G386" s="295"/>
      <c r="H386" s="296"/>
      <c r="I386" s="288"/>
      <c r="J386" s="297"/>
      <c r="K386" s="288"/>
      <c r="M386" s="289" t="s">
        <v>516</v>
      </c>
      <c r="O386" s="278"/>
    </row>
    <row r="387" spans="1:15">
      <c r="A387" s="287"/>
      <c r="B387" s="290"/>
      <c r="C387" s="291" t="s">
        <v>480</v>
      </c>
      <c r="D387" s="292"/>
      <c r="E387" s="293">
        <v>0</v>
      </c>
      <c r="F387" s="294"/>
      <c r="G387" s="295"/>
      <c r="H387" s="296"/>
      <c r="I387" s="288"/>
      <c r="J387" s="297"/>
      <c r="K387" s="288"/>
      <c r="M387" s="289" t="s">
        <v>480</v>
      </c>
      <c r="O387" s="278"/>
    </row>
    <row r="388" spans="1:15">
      <c r="A388" s="287"/>
      <c r="B388" s="290"/>
      <c r="C388" s="291" t="s">
        <v>517</v>
      </c>
      <c r="D388" s="292"/>
      <c r="E388" s="293">
        <v>0.9</v>
      </c>
      <c r="F388" s="294"/>
      <c r="G388" s="295"/>
      <c r="H388" s="296"/>
      <c r="I388" s="288"/>
      <c r="J388" s="297"/>
      <c r="K388" s="288"/>
      <c r="M388" s="289" t="s">
        <v>517</v>
      </c>
      <c r="O388" s="278"/>
    </row>
    <row r="389" spans="1:15">
      <c r="A389" s="287"/>
      <c r="B389" s="290"/>
      <c r="C389" s="291" t="s">
        <v>511</v>
      </c>
      <c r="D389" s="292"/>
      <c r="E389" s="293">
        <v>2.0880000000000001</v>
      </c>
      <c r="F389" s="294"/>
      <c r="G389" s="295"/>
      <c r="H389" s="296"/>
      <c r="I389" s="288"/>
      <c r="J389" s="297"/>
      <c r="K389" s="288"/>
      <c r="M389" s="289" t="s">
        <v>511</v>
      </c>
      <c r="O389" s="278"/>
    </row>
    <row r="390" spans="1:15">
      <c r="A390" s="287"/>
      <c r="B390" s="290"/>
      <c r="C390" s="291" t="s">
        <v>512</v>
      </c>
      <c r="D390" s="292"/>
      <c r="E390" s="293">
        <v>1.8</v>
      </c>
      <c r="F390" s="294"/>
      <c r="G390" s="295"/>
      <c r="H390" s="296"/>
      <c r="I390" s="288"/>
      <c r="J390" s="297"/>
      <c r="K390" s="288"/>
      <c r="M390" s="289" t="s">
        <v>512</v>
      </c>
      <c r="O390" s="278"/>
    </row>
    <row r="391" spans="1:15">
      <c r="A391" s="287"/>
      <c r="B391" s="290"/>
      <c r="C391" s="291" t="s">
        <v>518</v>
      </c>
      <c r="D391" s="292"/>
      <c r="E391" s="293">
        <v>4.2300000000000004</v>
      </c>
      <c r="F391" s="294"/>
      <c r="G391" s="295"/>
      <c r="H391" s="296"/>
      <c r="I391" s="288"/>
      <c r="J391" s="297"/>
      <c r="K391" s="288"/>
      <c r="M391" s="289" t="s">
        <v>518</v>
      </c>
      <c r="O391" s="278"/>
    </row>
    <row r="392" spans="1:15">
      <c r="A392" s="287"/>
      <c r="B392" s="290"/>
      <c r="C392" s="291" t="s">
        <v>514</v>
      </c>
      <c r="D392" s="292"/>
      <c r="E392" s="293">
        <v>0.22500000000000001</v>
      </c>
      <c r="F392" s="294"/>
      <c r="G392" s="295"/>
      <c r="H392" s="296"/>
      <c r="I392" s="288"/>
      <c r="J392" s="297"/>
      <c r="K392" s="288"/>
      <c r="M392" s="289" t="s">
        <v>514</v>
      </c>
      <c r="O392" s="278"/>
    </row>
    <row r="393" spans="1:15">
      <c r="A393" s="287"/>
      <c r="B393" s="290"/>
      <c r="C393" s="291" t="s">
        <v>483</v>
      </c>
      <c r="D393" s="292"/>
      <c r="E393" s="293">
        <v>0</v>
      </c>
      <c r="F393" s="294"/>
      <c r="G393" s="295"/>
      <c r="H393" s="296"/>
      <c r="I393" s="288"/>
      <c r="J393" s="297"/>
      <c r="K393" s="288"/>
      <c r="M393" s="289" t="s">
        <v>483</v>
      </c>
      <c r="O393" s="278"/>
    </row>
    <row r="394" spans="1:15">
      <c r="A394" s="287"/>
      <c r="B394" s="290"/>
      <c r="C394" s="291" t="s">
        <v>519</v>
      </c>
      <c r="D394" s="292"/>
      <c r="E394" s="293">
        <v>5.0999999999999996</v>
      </c>
      <c r="F394" s="294"/>
      <c r="G394" s="295"/>
      <c r="H394" s="296"/>
      <c r="I394" s="288"/>
      <c r="J394" s="297"/>
      <c r="K394" s="288"/>
      <c r="M394" s="289" t="s">
        <v>519</v>
      </c>
      <c r="O394" s="278"/>
    </row>
    <row r="395" spans="1:15">
      <c r="A395" s="287"/>
      <c r="B395" s="290"/>
      <c r="C395" s="291" t="s">
        <v>516</v>
      </c>
      <c r="D395" s="292"/>
      <c r="E395" s="293">
        <v>22.032</v>
      </c>
      <c r="F395" s="294"/>
      <c r="G395" s="295"/>
      <c r="H395" s="296"/>
      <c r="I395" s="288"/>
      <c r="J395" s="297"/>
      <c r="K395" s="288"/>
      <c r="M395" s="289" t="s">
        <v>516</v>
      </c>
      <c r="O395" s="278"/>
    </row>
    <row r="396" spans="1:15">
      <c r="A396" s="287"/>
      <c r="B396" s="290"/>
      <c r="C396" s="291" t="s">
        <v>485</v>
      </c>
      <c r="D396" s="292"/>
      <c r="E396" s="293">
        <v>0</v>
      </c>
      <c r="F396" s="294"/>
      <c r="G396" s="295"/>
      <c r="H396" s="296"/>
      <c r="I396" s="288"/>
      <c r="J396" s="297"/>
      <c r="K396" s="288"/>
      <c r="M396" s="289" t="s">
        <v>485</v>
      </c>
      <c r="O396" s="278"/>
    </row>
    <row r="397" spans="1:15">
      <c r="A397" s="287"/>
      <c r="B397" s="290"/>
      <c r="C397" s="291" t="s">
        <v>520</v>
      </c>
      <c r="D397" s="292"/>
      <c r="E397" s="293">
        <v>3.6</v>
      </c>
      <c r="F397" s="294"/>
      <c r="G397" s="295"/>
      <c r="H397" s="296"/>
      <c r="I397" s="288"/>
      <c r="J397" s="297"/>
      <c r="K397" s="288"/>
      <c r="M397" s="289" t="s">
        <v>520</v>
      </c>
      <c r="O397" s="278"/>
    </row>
    <row r="398" spans="1:15">
      <c r="A398" s="287"/>
      <c r="B398" s="290"/>
      <c r="C398" s="291" t="s">
        <v>521</v>
      </c>
      <c r="D398" s="292"/>
      <c r="E398" s="293">
        <v>8.3520000000000003</v>
      </c>
      <c r="F398" s="294"/>
      <c r="G398" s="295"/>
      <c r="H398" s="296"/>
      <c r="I398" s="288"/>
      <c r="J398" s="297"/>
      <c r="K398" s="288"/>
      <c r="M398" s="289" t="s">
        <v>521</v>
      </c>
      <c r="O398" s="278"/>
    </row>
    <row r="399" spans="1:15">
      <c r="A399" s="287"/>
      <c r="B399" s="290"/>
      <c r="C399" s="291" t="s">
        <v>522</v>
      </c>
      <c r="D399" s="292"/>
      <c r="E399" s="293">
        <v>7.2</v>
      </c>
      <c r="F399" s="294"/>
      <c r="G399" s="295"/>
      <c r="H399" s="296"/>
      <c r="I399" s="288"/>
      <c r="J399" s="297"/>
      <c r="K399" s="288"/>
      <c r="M399" s="289" t="s">
        <v>522</v>
      </c>
      <c r="O399" s="278"/>
    </row>
    <row r="400" spans="1:15">
      <c r="A400" s="287"/>
      <c r="B400" s="290"/>
      <c r="C400" s="291" t="s">
        <v>523</v>
      </c>
      <c r="D400" s="292"/>
      <c r="E400" s="293">
        <v>16.920000000000002</v>
      </c>
      <c r="F400" s="294"/>
      <c r="G400" s="295"/>
      <c r="H400" s="296"/>
      <c r="I400" s="288"/>
      <c r="J400" s="297"/>
      <c r="K400" s="288"/>
      <c r="M400" s="289" t="s">
        <v>523</v>
      </c>
      <c r="O400" s="278"/>
    </row>
    <row r="401" spans="1:80">
      <c r="A401" s="287"/>
      <c r="B401" s="290"/>
      <c r="C401" s="291" t="s">
        <v>524</v>
      </c>
      <c r="D401" s="292"/>
      <c r="E401" s="293">
        <v>0.9</v>
      </c>
      <c r="F401" s="294"/>
      <c r="G401" s="295"/>
      <c r="H401" s="296"/>
      <c r="I401" s="288"/>
      <c r="J401" s="297"/>
      <c r="K401" s="288"/>
      <c r="M401" s="289" t="s">
        <v>524</v>
      </c>
      <c r="O401" s="278"/>
    </row>
    <row r="402" spans="1:80">
      <c r="A402" s="287"/>
      <c r="B402" s="290"/>
      <c r="C402" s="291" t="s">
        <v>491</v>
      </c>
      <c r="D402" s="292"/>
      <c r="E402" s="293">
        <v>0</v>
      </c>
      <c r="F402" s="294"/>
      <c r="G402" s="295"/>
      <c r="H402" s="296"/>
      <c r="I402" s="288"/>
      <c r="J402" s="297"/>
      <c r="K402" s="288"/>
      <c r="M402" s="289" t="s">
        <v>491</v>
      </c>
      <c r="O402" s="278"/>
    </row>
    <row r="403" spans="1:80">
      <c r="A403" s="287"/>
      <c r="B403" s="290"/>
      <c r="C403" s="291" t="s">
        <v>525</v>
      </c>
      <c r="D403" s="292"/>
      <c r="E403" s="293">
        <v>17.28</v>
      </c>
      <c r="F403" s="294"/>
      <c r="G403" s="295"/>
      <c r="H403" s="296"/>
      <c r="I403" s="288"/>
      <c r="J403" s="297"/>
      <c r="K403" s="288"/>
      <c r="M403" s="289" t="s">
        <v>525</v>
      </c>
      <c r="O403" s="278"/>
    </row>
    <row r="404" spans="1:80">
      <c r="A404" s="287"/>
      <c r="B404" s="290"/>
      <c r="C404" s="291" t="s">
        <v>526</v>
      </c>
      <c r="D404" s="292"/>
      <c r="E404" s="293">
        <v>74.649600000000007</v>
      </c>
      <c r="F404" s="294"/>
      <c r="G404" s="295"/>
      <c r="H404" s="296"/>
      <c r="I404" s="288"/>
      <c r="J404" s="297"/>
      <c r="K404" s="288"/>
      <c r="M404" s="289" t="s">
        <v>526</v>
      </c>
      <c r="O404" s="278"/>
    </row>
    <row r="405" spans="1:80">
      <c r="A405" s="287"/>
      <c r="B405" s="290"/>
      <c r="C405" s="322" t="s">
        <v>497</v>
      </c>
      <c r="D405" s="292"/>
      <c r="E405" s="321">
        <v>278.52659999999997</v>
      </c>
      <c r="F405" s="294"/>
      <c r="G405" s="295"/>
      <c r="H405" s="296"/>
      <c r="I405" s="288"/>
      <c r="J405" s="297"/>
      <c r="K405" s="288"/>
      <c r="M405" s="289" t="s">
        <v>497</v>
      </c>
      <c r="O405" s="278"/>
    </row>
    <row r="406" spans="1:80">
      <c r="A406" s="279">
        <v>89</v>
      </c>
      <c r="B406" s="280" t="s">
        <v>527</v>
      </c>
      <c r="C406" s="281" t="s">
        <v>528</v>
      </c>
      <c r="D406" s="282" t="s">
        <v>227</v>
      </c>
      <c r="E406" s="283">
        <v>289.25</v>
      </c>
      <c r="F406" s="283">
        <v>0</v>
      </c>
      <c r="G406" s="284">
        <f>E406*F406</f>
        <v>0</v>
      </c>
      <c r="H406" s="285">
        <v>0</v>
      </c>
      <c r="I406" s="286">
        <f>E406*H406</f>
        <v>0</v>
      </c>
      <c r="J406" s="285">
        <v>0</v>
      </c>
      <c r="K406" s="286">
        <f>E406*J406</f>
        <v>0</v>
      </c>
      <c r="O406" s="278">
        <v>2</v>
      </c>
      <c r="AA406" s="247">
        <v>1</v>
      </c>
      <c r="AB406" s="247">
        <v>1</v>
      </c>
      <c r="AC406" s="247">
        <v>1</v>
      </c>
      <c r="AZ406" s="247">
        <v>1</v>
      </c>
      <c r="BA406" s="247">
        <f>IF(AZ406=1,G406,0)</f>
        <v>0</v>
      </c>
      <c r="BB406" s="247">
        <f>IF(AZ406=2,G406,0)</f>
        <v>0</v>
      </c>
      <c r="BC406" s="247">
        <f>IF(AZ406=3,G406,0)</f>
        <v>0</v>
      </c>
      <c r="BD406" s="247">
        <f>IF(AZ406=4,G406,0)</f>
        <v>0</v>
      </c>
      <c r="BE406" s="247">
        <f>IF(AZ406=5,G406,0)</f>
        <v>0</v>
      </c>
      <c r="CA406" s="278">
        <v>1</v>
      </c>
      <c r="CB406" s="278">
        <v>1</v>
      </c>
    </row>
    <row r="407" spans="1:80">
      <c r="A407" s="279">
        <v>90</v>
      </c>
      <c r="B407" s="280" t="s">
        <v>529</v>
      </c>
      <c r="C407" s="281" t="s">
        <v>530</v>
      </c>
      <c r="D407" s="282" t="s">
        <v>227</v>
      </c>
      <c r="E407" s="283">
        <v>267.20409999999998</v>
      </c>
      <c r="F407" s="283">
        <v>0</v>
      </c>
      <c r="G407" s="284">
        <f>E407*F407</f>
        <v>0</v>
      </c>
      <c r="H407" s="285">
        <v>3.9309999999999998E-2</v>
      </c>
      <c r="I407" s="286">
        <f>E407*H407</f>
        <v>10.503793170999998</v>
      </c>
      <c r="J407" s="285">
        <v>0</v>
      </c>
      <c r="K407" s="286">
        <f>E407*J407</f>
        <v>0</v>
      </c>
      <c r="O407" s="278">
        <v>2</v>
      </c>
      <c r="AA407" s="247">
        <v>1</v>
      </c>
      <c r="AB407" s="247">
        <v>1</v>
      </c>
      <c r="AC407" s="247">
        <v>1</v>
      </c>
      <c r="AZ407" s="247">
        <v>1</v>
      </c>
      <c r="BA407" s="247">
        <f>IF(AZ407=1,G407,0)</f>
        <v>0</v>
      </c>
      <c r="BB407" s="247">
        <f>IF(AZ407=2,G407,0)</f>
        <v>0</v>
      </c>
      <c r="BC407" s="247">
        <f>IF(AZ407=3,G407,0)</f>
        <v>0</v>
      </c>
      <c r="BD407" s="247">
        <f>IF(AZ407=4,G407,0)</f>
        <v>0</v>
      </c>
      <c r="BE407" s="247">
        <f>IF(AZ407=5,G407,0)</f>
        <v>0</v>
      </c>
      <c r="CA407" s="278">
        <v>1</v>
      </c>
      <c r="CB407" s="278">
        <v>1</v>
      </c>
    </row>
    <row r="408" spans="1:80">
      <c r="A408" s="287"/>
      <c r="B408" s="290"/>
      <c r="C408" s="291" t="s">
        <v>434</v>
      </c>
      <c r="D408" s="292"/>
      <c r="E408" s="293">
        <v>0</v>
      </c>
      <c r="F408" s="294"/>
      <c r="G408" s="295"/>
      <c r="H408" s="296"/>
      <c r="I408" s="288"/>
      <c r="J408" s="297"/>
      <c r="K408" s="288"/>
      <c r="M408" s="289" t="s">
        <v>434</v>
      </c>
      <c r="O408" s="278"/>
    </row>
    <row r="409" spans="1:80">
      <c r="A409" s="287"/>
      <c r="B409" s="290"/>
      <c r="C409" s="291" t="s">
        <v>437</v>
      </c>
      <c r="D409" s="292"/>
      <c r="E409" s="293">
        <v>0</v>
      </c>
      <c r="F409" s="294"/>
      <c r="G409" s="295"/>
      <c r="H409" s="296"/>
      <c r="I409" s="288"/>
      <c r="J409" s="297"/>
      <c r="K409" s="288"/>
      <c r="M409" s="289" t="s">
        <v>437</v>
      </c>
      <c r="O409" s="278"/>
    </row>
    <row r="410" spans="1:80">
      <c r="A410" s="287"/>
      <c r="B410" s="290"/>
      <c r="C410" s="291" t="s">
        <v>531</v>
      </c>
      <c r="D410" s="292"/>
      <c r="E410" s="293">
        <v>49.8</v>
      </c>
      <c r="F410" s="294"/>
      <c r="G410" s="295"/>
      <c r="H410" s="296"/>
      <c r="I410" s="288"/>
      <c r="J410" s="297"/>
      <c r="K410" s="288"/>
      <c r="M410" s="289" t="s">
        <v>531</v>
      </c>
      <c r="O410" s="278"/>
    </row>
    <row r="411" spans="1:80">
      <c r="A411" s="287"/>
      <c r="B411" s="290"/>
      <c r="C411" s="291" t="s">
        <v>532</v>
      </c>
      <c r="D411" s="292"/>
      <c r="E411" s="293">
        <v>22.5</v>
      </c>
      <c r="F411" s="294"/>
      <c r="G411" s="295"/>
      <c r="H411" s="296"/>
      <c r="I411" s="288"/>
      <c r="J411" s="297"/>
      <c r="K411" s="288"/>
      <c r="M411" s="289" t="s">
        <v>532</v>
      </c>
      <c r="O411" s="278"/>
    </row>
    <row r="412" spans="1:80">
      <c r="A412" s="287"/>
      <c r="B412" s="290"/>
      <c r="C412" s="322" t="s">
        <v>497</v>
      </c>
      <c r="D412" s="292"/>
      <c r="E412" s="321">
        <v>72.3</v>
      </c>
      <c r="F412" s="294"/>
      <c r="G412" s="295"/>
      <c r="H412" s="296"/>
      <c r="I412" s="288"/>
      <c r="J412" s="297"/>
      <c r="K412" s="288"/>
      <c r="M412" s="289" t="s">
        <v>497</v>
      </c>
      <c r="O412" s="278"/>
    </row>
    <row r="413" spans="1:80">
      <c r="A413" s="287"/>
      <c r="B413" s="290"/>
      <c r="C413" s="291" t="s">
        <v>440</v>
      </c>
      <c r="D413" s="292"/>
      <c r="E413" s="293">
        <v>0</v>
      </c>
      <c r="F413" s="294"/>
      <c r="G413" s="295"/>
      <c r="H413" s="296"/>
      <c r="I413" s="288"/>
      <c r="J413" s="297"/>
      <c r="K413" s="288"/>
      <c r="M413" s="289" t="s">
        <v>440</v>
      </c>
      <c r="O413" s="278"/>
    </row>
    <row r="414" spans="1:80">
      <c r="A414" s="287"/>
      <c r="B414" s="290"/>
      <c r="C414" s="291" t="s">
        <v>441</v>
      </c>
      <c r="D414" s="292"/>
      <c r="E414" s="293">
        <v>0</v>
      </c>
      <c r="F414" s="294"/>
      <c r="G414" s="295"/>
      <c r="H414" s="296"/>
      <c r="I414" s="288"/>
      <c r="J414" s="297"/>
      <c r="K414" s="288"/>
      <c r="M414" s="289" t="s">
        <v>441</v>
      </c>
      <c r="O414" s="278"/>
    </row>
    <row r="415" spans="1:80">
      <c r="A415" s="287"/>
      <c r="B415" s="290"/>
      <c r="C415" s="291" t="s">
        <v>533</v>
      </c>
      <c r="D415" s="292"/>
      <c r="E415" s="293">
        <v>36.748800000000003</v>
      </c>
      <c r="F415" s="294"/>
      <c r="G415" s="295"/>
      <c r="H415" s="296"/>
      <c r="I415" s="288"/>
      <c r="J415" s="297"/>
      <c r="K415" s="288"/>
      <c r="M415" s="289" t="s">
        <v>533</v>
      </c>
      <c r="O415" s="278"/>
    </row>
    <row r="416" spans="1:80">
      <c r="A416" s="287"/>
      <c r="B416" s="290"/>
      <c r="C416" s="291" t="s">
        <v>444</v>
      </c>
      <c r="D416" s="292"/>
      <c r="E416" s="293">
        <v>0</v>
      </c>
      <c r="F416" s="294"/>
      <c r="G416" s="295"/>
      <c r="H416" s="296"/>
      <c r="I416" s="288"/>
      <c r="J416" s="297"/>
      <c r="K416" s="288"/>
      <c r="M416" s="289" t="s">
        <v>444</v>
      </c>
      <c r="O416" s="278"/>
    </row>
    <row r="417" spans="1:80">
      <c r="A417" s="287"/>
      <c r="B417" s="290"/>
      <c r="C417" s="291" t="s">
        <v>534</v>
      </c>
      <c r="D417" s="292"/>
      <c r="E417" s="293">
        <v>30.105</v>
      </c>
      <c r="F417" s="294"/>
      <c r="G417" s="295"/>
      <c r="H417" s="296"/>
      <c r="I417" s="288"/>
      <c r="J417" s="297"/>
      <c r="K417" s="288"/>
      <c r="M417" s="289" t="s">
        <v>534</v>
      </c>
      <c r="O417" s="278"/>
    </row>
    <row r="418" spans="1:80">
      <c r="A418" s="287"/>
      <c r="B418" s="290"/>
      <c r="C418" s="291" t="s">
        <v>447</v>
      </c>
      <c r="D418" s="292"/>
      <c r="E418" s="293">
        <v>0</v>
      </c>
      <c r="F418" s="294"/>
      <c r="G418" s="295"/>
      <c r="H418" s="296"/>
      <c r="I418" s="288"/>
      <c r="J418" s="297"/>
      <c r="K418" s="288"/>
      <c r="M418" s="289" t="s">
        <v>447</v>
      </c>
      <c r="O418" s="278"/>
    </row>
    <row r="419" spans="1:80">
      <c r="A419" s="287"/>
      <c r="B419" s="290"/>
      <c r="C419" s="291" t="s">
        <v>535</v>
      </c>
      <c r="D419" s="292"/>
      <c r="E419" s="293">
        <v>11.7553</v>
      </c>
      <c r="F419" s="294"/>
      <c r="G419" s="295"/>
      <c r="H419" s="296"/>
      <c r="I419" s="288"/>
      <c r="J419" s="297"/>
      <c r="K419" s="288"/>
      <c r="M419" s="289" t="s">
        <v>535</v>
      </c>
      <c r="O419" s="278"/>
    </row>
    <row r="420" spans="1:80">
      <c r="A420" s="287"/>
      <c r="B420" s="290"/>
      <c r="C420" s="291" t="s">
        <v>450</v>
      </c>
      <c r="D420" s="292"/>
      <c r="E420" s="293">
        <v>0</v>
      </c>
      <c r="F420" s="294"/>
      <c r="G420" s="295"/>
      <c r="H420" s="296"/>
      <c r="I420" s="288"/>
      <c r="J420" s="297"/>
      <c r="K420" s="288"/>
      <c r="M420" s="289" t="s">
        <v>450</v>
      </c>
      <c r="O420" s="278"/>
    </row>
    <row r="421" spans="1:80">
      <c r="A421" s="287"/>
      <c r="B421" s="290"/>
      <c r="C421" s="291" t="s">
        <v>536</v>
      </c>
      <c r="D421" s="292"/>
      <c r="E421" s="293">
        <v>4.59</v>
      </c>
      <c r="F421" s="294"/>
      <c r="G421" s="295"/>
      <c r="H421" s="296"/>
      <c r="I421" s="288"/>
      <c r="J421" s="297"/>
      <c r="K421" s="288"/>
      <c r="M421" s="289" t="s">
        <v>536</v>
      </c>
      <c r="O421" s="278"/>
    </row>
    <row r="422" spans="1:80">
      <c r="A422" s="287"/>
      <c r="B422" s="290"/>
      <c r="C422" s="291" t="s">
        <v>453</v>
      </c>
      <c r="D422" s="292"/>
      <c r="E422" s="293">
        <v>0</v>
      </c>
      <c r="F422" s="294"/>
      <c r="G422" s="295"/>
      <c r="H422" s="296"/>
      <c r="I422" s="288"/>
      <c r="J422" s="297"/>
      <c r="K422" s="288"/>
      <c r="M422" s="289" t="s">
        <v>453</v>
      </c>
      <c r="O422" s="278"/>
    </row>
    <row r="423" spans="1:80">
      <c r="A423" s="287"/>
      <c r="B423" s="290"/>
      <c r="C423" s="291" t="s">
        <v>537</v>
      </c>
      <c r="D423" s="292"/>
      <c r="E423" s="293">
        <v>4.9249999999999998</v>
      </c>
      <c r="F423" s="294"/>
      <c r="G423" s="295"/>
      <c r="H423" s="296"/>
      <c r="I423" s="288"/>
      <c r="J423" s="297"/>
      <c r="K423" s="288"/>
      <c r="M423" s="289" t="s">
        <v>537</v>
      </c>
      <c r="O423" s="278"/>
    </row>
    <row r="424" spans="1:80">
      <c r="A424" s="287"/>
      <c r="B424" s="290"/>
      <c r="C424" s="291" t="s">
        <v>456</v>
      </c>
      <c r="D424" s="292"/>
      <c r="E424" s="293">
        <v>0</v>
      </c>
      <c r="F424" s="294"/>
      <c r="G424" s="295"/>
      <c r="H424" s="296"/>
      <c r="I424" s="288"/>
      <c r="J424" s="297"/>
      <c r="K424" s="288"/>
      <c r="M424" s="289" t="s">
        <v>456</v>
      </c>
      <c r="O424" s="278"/>
    </row>
    <row r="425" spans="1:80">
      <c r="A425" s="287"/>
      <c r="B425" s="290"/>
      <c r="C425" s="291" t="s">
        <v>538</v>
      </c>
      <c r="D425" s="292"/>
      <c r="E425" s="293">
        <v>72.61</v>
      </c>
      <c r="F425" s="294"/>
      <c r="G425" s="295"/>
      <c r="H425" s="296"/>
      <c r="I425" s="288"/>
      <c r="J425" s="297"/>
      <c r="K425" s="288"/>
      <c r="M425" s="289" t="s">
        <v>538</v>
      </c>
      <c r="O425" s="278"/>
    </row>
    <row r="426" spans="1:80">
      <c r="A426" s="287"/>
      <c r="B426" s="290"/>
      <c r="C426" s="291" t="s">
        <v>464</v>
      </c>
      <c r="D426" s="292"/>
      <c r="E426" s="293">
        <v>0</v>
      </c>
      <c r="F426" s="294"/>
      <c r="G426" s="295"/>
      <c r="H426" s="296"/>
      <c r="I426" s="288"/>
      <c r="J426" s="297"/>
      <c r="K426" s="288"/>
      <c r="M426" s="289" t="s">
        <v>464</v>
      </c>
      <c r="O426" s="278"/>
    </row>
    <row r="427" spans="1:80">
      <c r="A427" s="287"/>
      <c r="B427" s="290"/>
      <c r="C427" s="291" t="s">
        <v>539</v>
      </c>
      <c r="D427" s="292"/>
      <c r="E427" s="293">
        <v>34.17</v>
      </c>
      <c r="F427" s="294"/>
      <c r="G427" s="295"/>
      <c r="H427" s="296"/>
      <c r="I427" s="288"/>
      <c r="J427" s="297"/>
      <c r="K427" s="288"/>
      <c r="M427" s="289" t="s">
        <v>539</v>
      </c>
      <c r="O427" s="278"/>
    </row>
    <row r="428" spans="1:80">
      <c r="A428" s="287"/>
      <c r="B428" s="290"/>
      <c r="C428" s="322" t="s">
        <v>497</v>
      </c>
      <c r="D428" s="292"/>
      <c r="E428" s="321">
        <v>194.90410000000003</v>
      </c>
      <c r="F428" s="294"/>
      <c r="G428" s="295"/>
      <c r="H428" s="296"/>
      <c r="I428" s="288"/>
      <c r="J428" s="297"/>
      <c r="K428" s="288"/>
      <c r="M428" s="289" t="s">
        <v>497</v>
      </c>
      <c r="O428" s="278"/>
    </row>
    <row r="429" spans="1:80">
      <c r="A429" s="279">
        <v>91</v>
      </c>
      <c r="B429" s="280" t="s">
        <v>540</v>
      </c>
      <c r="C429" s="281" t="s">
        <v>541</v>
      </c>
      <c r="D429" s="282" t="s">
        <v>227</v>
      </c>
      <c r="E429" s="283">
        <v>267.2</v>
      </c>
      <c r="F429" s="283">
        <v>0</v>
      </c>
      <c r="G429" s="284">
        <f>E429*F429</f>
        <v>0</v>
      </c>
      <c r="H429" s="285">
        <v>0</v>
      </c>
      <c r="I429" s="286">
        <f>E429*H429</f>
        <v>0</v>
      </c>
      <c r="J429" s="285">
        <v>0</v>
      </c>
      <c r="K429" s="286">
        <f>E429*J429</f>
        <v>0</v>
      </c>
      <c r="O429" s="278">
        <v>2</v>
      </c>
      <c r="AA429" s="247">
        <v>1</v>
      </c>
      <c r="AB429" s="247">
        <v>1</v>
      </c>
      <c r="AC429" s="247">
        <v>1</v>
      </c>
      <c r="AZ429" s="247">
        <v>1</v>
      </c>
      <c r="BA429" s="247">
        <f>IF(AZ429=1,G429,0)</f>
        <v>0</v>
      </c>
      <c r="BB429" s="247">
        <f>IF(AZ429=2,G429,0)</f>
        <v>0</v>
      </c>
      <c r="BC429" s="247">
        <f>IF(AZ429=3,G429,0)</f>
        <v>0</v>
      </c>
      <c r="BD429" s="247">
        <f>IF(AZ429=4,G429,0)</f>
        <v>0</v>
      </c>
      <c r="BE429" s="247">
        <f>IF(AZ429=5,G429,0)</f>
        <v>0</v>
      </c>
      <c r="CA429" s="278">
        <v>1</v>
      </c>
      <c r="CB429" s="278">
        <v>1</v>
      </c>
    </row>
    <row r="430" spans="1:80">
      <c r="A430" s="279">
        <v>92</v>
      </c>
      <c r="B430" s="280" t="s">
        <v>542</v>
      </c>
      <c r="C430" s="281" t="s">
        <v>543</v>
      </c>
      <c r="D430" s="282" t="s">
        <v>220</v>
      </c>
      <c r="E430" s="283">
        <v>13.196199999999999</v>
      </c>
      <c r="F430" s="283">
        <v>0</v>
      </c>
      <c r="G430" s="284">
        <f>E430*F430</f>
        <v>0</v>
      </c>
      <c r="H430" s="285">
        <v>1.0210999999999999</v>
      </c>
      <c r="I430" s="286">
        <f>E430*H430</f>
        <v>13.474639819999998</v>
      </c>
      <c r="J430" s="285">
        <v>0</v>
      </c>
      <c r="K430" s="286">
        <f>E430*J430</f>
        <v>0</v>
      </c>
      <c r="O430" s="278">
        <v>2</v>
      </c>
      <c r="AA430" s="247">
        <v>1</v>
      </c>
      <c r="AB430" s="247">
        <v>1</v>
      </c>
      <c r="AC430" s="247">
        <v>1</v>
      </c>
      <c r="AZ430" s="247">
        <v>1</v>
      </c>
      <c r="BA430" s="247">
        <f>IF(AZ430=1,G430,0)</f>
        <v>0</v>
      </c>
      <c r="BB430" s="247">
        <f>IF(AZ430=2,G430,0)</f>
        <v>0</v>
      </c>
      <c r="BC430" s="247">
        <f>IF(AZ430=3,G430,0)</f>
        <v>0</v>
      </c>
      <c r="BD430" s="247">
        <f>IF(AZ430=4,G430,0)</f>
        <v>0</v>
      </c>
      <c r="BE430" s="247">
        <f>IF(AZ430=5,G430,0)</f>
        <v>0</v>
      </c>
      <c r="CA430" s="278">
        <v>1</v>
      </c>
      <c r="CB430" s="278">
        <v>1</v>
      </c>
    </row>
    <row r="431" spans="1:80">
      <c r="A431" s="287"/>
      <c r="B431" s="290"/>
      <c r="C431" s="291" t="s">
        <v>434</v>
      </c>
      <c r="D431" s="292"/>
      <c r="E431" s="293">
        <v>0</v>
      </c>
      <c r="F431" s="294"/>
      <c r="G431" s="295"/>
      <c r="H431" s="296"/>
      <c r="I431" s="288"/>
      <c r="J431" s="297"/>
      <c r="K431" s="288"/>
      <c r="M431" s="289" t="s">
        <v>434</v>
      </c>
      <c r="O431" s="278"/>
    </row>
    <row r="432" spans="1:80">
      <c r="A432" s="287"/>
      <c r="B432" s="290"/>
      <c r="C432" s="291" t="s">
        <v>544</v>
      </c>
      <c r="D432" s="292"/>
      <c r="E432" s="293">
        <v>1.1452</v>
      </c>
      <c r="F432" s="294"/>
      <c r="G432" s="295"/>
      <c r="H432" s="296"/>
      <c r="I432" s="288"/>
      <c r="J432" s="297"/>
      <c r="K432" s="288"/>
      <c r="M432" s="320">
        <v>11452</v>
      </c>
      <c r="O432" s="278"/>
    </row>
    <row r="433" spans="1:80">
      <c r="A433" s="287"/>
      <c r="B433" s="290"/>
      <c r="C433" s="291" t="s">
        <v>545</v>
      </c>
      <c r="D433" s="292"/>
      <c r="E433" s="293">
        <v>0</v>
      </c>
      <c r="F433" s="294"/>
      <c r="G433" s="295"/>
      <c r="H433" s="296"/>
      <c r="I433" s="288"/>
      <c r="J433" s="297"/>
      <c r="K433" s="288"/>
      <c r="M433" s="289" t="s">
        <v>545</v>
      </c>
      <c r="O433" s="278"/>
    </row>
    <row r="434" spans="1:80">
      <c r="A434" s="287"/>
      <c r="B434" s="290"/>
      <c r="C434" s="291" t="s">
        <v>546</v>
      </c>
      <c r="D434" s="292"/>
      <c r="E434" s="293">
        <v>6.2770000000000001</v>
      </c>
      <c r="F434" s="294"/>
      <c r="G434" s="295"/>
      <c r="H434" s="296"/>
      <c r="I434" s="288"/>
      <c r="J434" s="297"/>
      <c r="K434" s="288"/>
      <c r="M434" s="320">
        <v>6277</v>
      </c>
      <c r="O434" s="278"/>
    </row>
    <row r="435" spans="1:80">
      <c r="A435" s="287"/>
      <c r="B435" s="290"/>
      <c r="C435" s="291" t="s">
        <v>547</v>
      </c>
      <c r="D435" s="292"/>
      <c r="E435" s="293">
        <v>0</v>
      </c>
      <c r="F435" s="294"/>
      <c r="G435" s="295"/>
      <c r="H435" s="296"/>
      <c r="I435" s="288"/>
      <c r="J435" s="297"/>
      <c r="K435" s="288"/>
      <c r="M435" s="289" t="s">
        <v>547</v>
      </c>
      <c r="O435" s="278"/>
    </row>
    <row r="436" spans="1:80">
      <c r="A436" s="287"/>
      <c r="B436" s="290"/>
      <c r="C436" s="291" t="s">
        <v>548</v>
      </c>
      <c r="D436" s="292"/>
      <c r="E436" s="293">
        <v>5.774</v>
      </c>
      <c r="F436" s="294"/>
      <c r="G436" s="295"/>
      <c r="H436" s="296"/>
      <c r="I436" s="288"/>
      <c r="J436" s="297"/>
      <c r="K436" s="288"/>
      <c r="M436" s="320">
        <v>5774</v>
      </c>
      <c r="O436" s="278"/>
    </row>
    <row r="437" spans="1:80">
      <c r="A437" s="279">
        <v>93</v>
      </c>
      <c r="B437" s="280" t="s">
        <v>549</v>
      </c>
      <c r="C437" s="281" t="s">
        <v>550</v>
      </c>
      <c r="D437" s="282" t="s">
        <v>112</v>
      </c>
      <c r="E437" s="283">
        <v>24</v>
      </c>
      <c r="F437" s="283">
        <v>0</v>
      </c>
      <c r="G437" s="284">
        <f>E437*F437</f>
        <v>0</v>
      </c>
      <c r="H437" s="285">
        <v>8.0000000000000007E-5</v>
      </c>
      <c r="I437" s="286">
        <f>E437*H437</f>
        <v>1.9200000000000003E-3</v>
      </c>
      <c r="J437" s="285">
        <v>0</v>
      </c>
      <c r="K437" s="286">
        <f>E437*J437</f>
        <v>0</v>
      </c>
      <c r="O437" s="278">
        <v>2</v>
      </c>
      <c r="AA437" s="247">
        <v>1</v>
      </c>
      <c r="AB437" s="247">
        <v>1</v>
      </c>
      <c r="AC437" s="247">
        <v>1</v>
      </c>
      <c r="AZ437" s="247">
        <v>1</v>
      </c>
      <c r="BA437" s="247">
        <f>IF(AZ437=1,G437,0)</f>
        <v>0</v>
      </c>
      <c r="BB437" s="247">
        <f>IF(AZ437=2,G437,0)</f>
        <v>0</v>
      </c>
      <c r="BC437" s="247">
        <f>IF(AZ437=3,G437,0)</f>
        <v>0</v>
      </c>
      <c r="BD437" s="247">
        <f>IF(AZ437=4,G437,0)</f>
        <v>0</v>
      </c>
      <c r="BE437" s="247">
        <f>IF(AZ437=5,G437,0)</f>
        <v>0</v>
      </c>
      <c r="CA437" s="278">
        <v>1</v>
      </c>
      <c r="CB437" s="278">
        <v>1</v>
      </c>
    </row>
    <row r="438" spans="1:80">
      <c r="A438" s="287"/>
      <c r="B438" s="290"/>
      <c r="C438" s="291" t="s">
        <v>434</v>
      </c>
      <c r="D438" s="292"/>
      <c r="E438" s="293">
        <v>0</v>
      </c>
      <c r="F438" s="294"/>
      <c r="G438" s="295"/>
      <c r="H438" s="296"/>
      <c r="I438" s="288"/>
      <c r="J438" s="297"/>
      <c r="K438" s="288"/>
      <c r="M438" s="289" t="s">
        <v>434</v>
      </c>
      <c r="O438" s="278"/>
    </row>
    <row r="439" spans="1:80">
      <c r="A439" s="287"/>
      <c r="B439" s="290"/>
      <c r="C439" s="291" t="s">
        <v>551</v>
      </c>
      <c r="D439" s="292"/>
      <c r="E439" s="293">
        <v>4</v>
      </c>
      <c r="F439" s="294"/>
      <c r="G439" s="295"/>
      <c r="H439" s="296"/>
      <c r="I439" s="288"/>
      <c r="J439" s="297"/>
      <c r="K439" s="288"/>
      <c r="M439" s="289" t="s">
        <v>551</v>
      </c>
      <c r="O439" s="278"/>
    </row>
    <row r="440" spans="1:80">
      <c r="A440" s="287"/>
      <c r="B440" s="290"/>
      <c r="C440" s="291" t="s">
        <v>552</v>
      </c>
      <c r="D440" s="292"/>
      <c r="E440" s="293">
        <v>0</v>
      </c>
      <c r="F440" s="294"/>
      <c r="G440" s="295"/>
      <c r="H440" s="296"/>
      <c r="I440" s="288"/>
      <c r="J440" s="297"/>
      <c r="K440" s="288"/>
      <c r="M440" s="289" t="s">
        <v>552</v>
      </c>
      <c r="O440" s="278"/>
    </row>
    <row r="441" spans="1:80">
      <c r="A441" s="287"/>
      <c r="B441" s="290"/>
      <c r="C441" s="291" t="s">
        <v>553</v>
      </c>
      <c r="D441" s="292"/>
      <c r="E441" s="293">
        <v>20</v>
      </c>
      <c r="F441" s="294"/>
      <c r="G441" s="295"/>
      <c r="H441" s="296"/>
      <c r="I441" s="288"/>
      <c r="J441" s="297"/>
      <c r="K441" s="288"/>
      <c r="M441" s="289" t="s">
        <v>553</v>
      </c>
      <c r="O441" s="278"/>
    </row>
    <row r="442" spans="1:80">
      <c r="A442" s="279">
        <v>94</v>
      </c>
      <c r="B442" s="280" t="s">
        <v>554</v>
      </c>
      <c r="C442" s="281" t="s">
        <v>555</v>
      </c>
      <c r="D442" s="282" t="s">
        <v>338</v>
      </c>
      <c r="E442" s="283">
        <v>165.6</v>
      </c>
      <c r="F442" s="283">
        <v>0</v>
      </c>
      <c r="G442" s="284">
        <f>E442*F442</f>
        <v>0</v>
      </c>
      <c r="H442" s="285">
        <v>6.8000000000000005E-4</v>
      </c>
      <c r="I442" s="286">
        <f>E442*H442</f>
        <v>0.112608</v>
      </c>
      <c r="J442" s="285"/>
      <c r="K442" s="286">
        <f>E442*J442</f>
        <v>0</v>
      </c>
      <c r="O442" s="278">
        <v>2</v>
      </c>
      <c r="AA442" s="247">
        <v>12</v>
      </c>
      <c r="AB442" s="247">
        <v>0</v>
      </c>
      <c r="AC442" s="247">
        <v>183</v>
      </c>
      <c r="AZ442" s="247">
        <v>1</v>
      </c>
      <c r="BA442" s="247">
        <f>IF(AZ442=1,G442,0)</f>
        <v>0</v>
      </c>
      <c r="BB442" s="247">
        <f>IF(AZ442=2,G442,0)</f>
        <v>0</v>
      </c>
      <c r="BC442" s="247">
        <f>IF(AZ442=3,G442,0)</f>
        <v>0</v>
      </c>
      <c r="BD442" s="247">
        <f>IF(AZ442=4,G442,0)</f>
        <v>0</v>
      </c>
      <c r="BE442" s="247">
        <f>IF(AZ442=5,G442,0)</f>
        <v>0</v>
      </c>
      <c r="CA442" s="278">
        <v>12</v>
      </c>
      <c r="CB442" s="278">
        <v>0</v>
      </c>
    </row>
    <row r="443" spans="1:80">
      <c r="A443" s="287"/>
      <c r="B443" s="290"/>
      <c r="C443" s="291" t="s">
        <v>556</v>
      </c>
      <c r="D443" s="292"/>
      <c r="E443" s="293">
        <v>165.6</v>
      </c>
      <c r="F443" s="294"/>
      <c r="G443" s="295"/>
      <c r="H443" s="296"/>
      <c r="I443" s="288"/>
      <c r="J443" s="297"/>
      <c r="K443" s="288"/>
      <c r="M443" s="289" t="s">
        <v>556</v>
      </c>
      <c r="O443" s="278"/>
    </row>
    <row r="444" spans="1:80">
      <c r="A444" s="279">
        <v>95</v>
      </c>
      <c r="B444" s="280" t="s">
        <v>557</v>
      </c>
      <c r="C444" s="281" t="s">
        <v>558</v>
      </c>
      <c r="D444" s="282" t="s">
        <v>338</v>
      </c>
      <c r="E444" s="283">
        <v>14</v>
      </c>
      <c r="F444" s="283">
        <v>0</v>
      </c>
      <c r="G444" s="284">
        <f>E444*F444</f>
        <v>0</v>
      </c>
      <c r="H444" s="285">
        <v>9.7000000000000005E-4</v>
      </c>
      <c r="I444" s="286">
        <f>E444*H444</f>
        <v>1.358E-2</v>
      </c>
      <c r="J444" s="285"/>
      <c r="K444" s="286">
        <f>E444*J444</f>
        <v>0</v>
      </c>
      <c r="O444" s="278">
        <v>2</v>
      </c>
      <c r="AA444" s="247">
        <v>12</v>
      </c>
      <c r="AB444" s="247">
        <v>0</v>
      </c>
      <c r="AC444" s="247">
        <v>184</v>
      </c>
      <c r="AZ444" s="247">
        <v>1</v>
      </c>
      <c r="BA444" s="247">
        <f>IF(AZ444=1,G444,0)</f>
        <v>0</v>
      </c>
      <c r="BB444" s="247">
        <f>IF(AZ444=2,G444,0)</f>
        <v>0</v>
      </c>
      <c r="BC444" s="247">
        <f>IF(AZ444=3,G444,0)</f>
        <v>0</v>
      </c>
      <c r="BD444" s="247">
        <f>IF(AZ444=4,G444,0)</f>
        <v>0</v>
      </c>
      <c r="BE444" s="247">
        <f>IF(AZ444=5,G444,0)</f>
        <v>0</v>
      </c>
      <c r="CA444" s="278">
        <v>12</v>
      </c>
      <c r="CB444" s="278">
        <v>0</v>
      </c>
    </row>
    <row r="445" spans="1:80">
      <c r="A445" s="287"/>
      <c r="B445" s="290"/>
      <c r="C445" s="291" t="s">
        <v>559</v>
      </c>
      <c r="D445" s="292"/>
      <c r="E445" s="293">
        <v>14</v>
      </c>
      <c r="F445" s="294"/>
      <c r="G445" s="295"/>
      <c r="H445" s="296"/>
      <c r="I445" s="288"/>
      <c r="J445" s="297"/>
      <c r="K445" s="288"/>
      <c r="M445" s="289" t="s">
        <v>559</v>
      </c>
      <c r="O445" s="278"/>
    </row>
    <row r="446" spans="1:80">
      <c r="A446" s="279">
        <v>96</v>
      </c>
      <c r="B446" s="280" t="s">
        <v>560</v>
      </c>
      <c r="C446" s="281" t="s">
        <v>561</v>
      </c>
      <c r="D446" s="282" t="s">
        <v>338</v>
      </c>
      <c r="E446" s="283">
        <v>40.4</v>
      </c>
      <c r="F446" s="283">
        <v>0</v>
      </c>
      <c r="G446" s="284">
        <f>E446*F446</f>
        <v>0</v>
      </c>
      <c r="H446" s="285">
        <v>1.1800000000000001E-3</v>
      </c>
      <c r="I446" s="286">
        <f>E446*H446</f>
        <v>4.7671999999999999E-2</v>
      </c>
      <c r="J446" s="285"/>
      <c r="K446" s="286">
        <f>E446*J446</f>
        <v>0</v>
      </c>
      <c r="O446" s="278">
        <v>2</v>
      </c>
      <c r="AA446" s="247">
        <v>12</v>
      </c>
      <c r="AB446" s="247">
        <v>0</v>
      </c>
      <c r="AC446" s="247">
        <v>185</v>
      </c>
      <c r="AZ446" s="247">
        <v>1</v>
      </c>
      <c r="BA446" s="247">
        <f>IF(AZ446=1,G446,0)</f>
        <v>0</v>
      </c>
      <c r="BB446" s="247">
        <f>IF(AZ446=2,G446,0)</f>
        <v>0</v>
      </c>
      <c r="BC446" s="247">
        <f>IF(AZ446=3,G446,0)</f>
        <v>0</v>
      </c>
      <c r="BD446" s="247">
        <f>IF(AZ446=4,G446,0)</f>
        <v>0</v>
      </c>
      <c r="BE446" s="247">
        <f>IF(AZ446=5,G446,0)</f>
        <v>0</v>
      </c>
      <c r="CA446" s="278">
        <v>12</v>
      </c>
      <c r="CB446" s="278">
        <v>0</v>
      </c>
    </row>
    <row r="447" spans="1:80">
      <c r="A447" s="287"/>
      <c r="B447" s="290"/>
      <c r="C447" s="291" t="s">
        <v>562</v>
      </c>
      <c r="D447" s="292"/>
      <c r="E447" s="293">
        <v>40.4</v>
      </c>
      <c r="F447" s="294"/>
      <c r="G447" s="295"/>
      <c r="H447" s="296"/>
      <c r="I447" s="288"/>
      <c r="J447" s="297"/>
      <c r="K447" s="288"/>
      <c r="M447" s="289" t="s">
        <v>562</v>
      </c>
      <c r="O447" s="278"/>
    </row>
    <row r="448" spans="1:80">
      <c r="A448" s="279">
        <v>97</v>
      </c>
      <c r="B448" s="280" t="s">
        <v>563</v>
      </c>
      <c r="C448" s="281" t="s">
        <v>564</v>
      </c>
      <c r="D448" s="282" t="s">
        <v>338</v>
      </c>
      <c r="E448" s="283">
        <v>38.4</v>
      </c>
      <c r="F448" s="283">
        <v>0</v>
      </c>
      <c r="G448" s="284">
        <f>E448*F448</f>
        <v>0</v>
      </c>
      <c r="H448" s="285">
        <v>1.1800000000000001E-3</v>
      </c>
      <c r="I448" s="286">
        <f>E448*H448</f>
        <v>4.5311999999999998E-2</v>
      </c>
      <c r="J448" s="285"/>
      <c r="K448" s="286">
        <f>E448*J448</f>
        <v>0</v>
      </c>
      <c r="O448" s="278">
        <v>2</v>
      </c>
      <c r="AA448" s="247">
        <v>12</v>
      </c>
      <c r="AB448" s="247">
        <v>0</v>
      </c>
      <c r="AC448" s="247">
        <v>186</v>
      </c>
      <c r="AZ448" s="247">
        <v>1</v>
      </c>
      <c r="BA448" s="247">
        <f>IF(AZ448=1,G448,0)</f>
        <v>0</v>
      </c>
      <c r="BB448" s="247">
        <f>IF(AZ448=2,G448,0)</f>
        <v>0</v>
      </c>
      <c r="BC448" s="247">
        <f>IF(AZ448=3,G448,0)</f>
        <v>0</v>
      </c>
      <c r="BD448" s="247">
        <f>IF(AZ448=4,G448,0)</f>
        <v>0</v>
      </c>
      <c r="BE448" s="247">
        <f>IF(AZ448=5,G448,0)</f>
        <v>0</v>
      </c>
      <c r="CA448" s="278">
        <v>12</v>
      </c>
      <c r="CB448" s="278">
        <v>0</v>
      </c>
    </row>
    <row r="449" spans="1:80">
      <c r="A449" s="287"/>
      <c r="B449" s="290"/>
      <c r="C449" s="291" t="s">
        <v>565</v>
      </c>
      <c r="D449" s="292"/>
      <c r="E449" s="293">
        <v>38.4</v>
      </c>
      <c r="F449" s="294"/>
      <c r="G449" s="295"/>
      <c r="H449" s="296"/>
      <c r="I449" s="288"/>
      <c r="J449" s="297"/>
      <c r="K449" s="288"/>
      <c r="M449" s="289" t="s">
        <v>565</v>
      </c>
      <c r="O449" s="278"/>
    </row>
    <row r="450" spans="1:80">
      <c r="A450" s="279">
        <v>98</v>
      </c>
      <c r="B450" s="280" t="s">
        <v>566</v>
      </c>
      <c r="C450" s="281" t="s">
        <v>567</v>
      </c>
      <c r="D450" s="282" t="s">
        <v>338</v>
      </c>
      <c r="E450" s="283">
        <v>13.2</v>
      </c>
      <c r="F450" s="283">
        <v>0</v>
      </c>
      <c r="G450" s="284">
        <f>E450*F450</f>
        <v>0</v>
      </c>
      <c r="H450" s="285">
        <v>1.9000000000000001E-4</v>
      </c>
      <c r="I450" s="286">
        <f>E450*H450</f>
        <v>2.5079999999999998E-3</v>
      </c>
      <c r="J450" s="285"/>
      <c r="K450" s="286">
        <f>E450*J450</f>
        <v>0</v>
      </c>
      <c r="O450" s="278">
        <v>2</v>
      </c>
      <c r="AA450" s="247">
        <v>3</v>
      </c>
      <c r="AB450" s="247">
        <v>1</v>
      </c>
      <c r="AC450" s="247">
        <v>3457114700</v>
      </c>
      <c r="AZ450" s="247">
        <v>1</v>
      </c>
      <c r="BA450" s="247">
        <f>IF(AZ450=1,G450,0)</f>
        <v>0</v>
      </c>
      <c r="BB450" s="247">
        <f>IF(AZ450=2,G450,0)</f>
        <v>0</v>
      </c>
      <c r="BC450" s="247">
        <f>IF(AZ450=3,G450,0)</f>
        <v>0</v>
      </c>
      <c r="BD450" s="247">
        <f>IF(AZ450=4,G450,0)</f>
        <v>0</v>
      </c>
      <c r="BE450" s="247">
        <f>IF(AZ450=5,G450,0)</f>
        <v>0</v>
      </c>
      <c r="CA450" s="278">
        <v>3</v>
      </c>
      <c r="CB450" s="278">
        <v>1</v>
      </c>
    </row>
    <row r="451" spans="1:80">
      <c r="A451" s="287"/>
      <c r="B451" s="290"/>
      <c r="C451" s="291" t="s">
        <v>568</v>
      </c>
      <c r="D451" s="292"/>
      <c r="E451" s="293">
        <v>13.2</v>
      </c>
      <c r="F451" s="294"/>
      <c r="G451" s="295"/>
      <c r="H451" s="296"/>
      <c r="I451" s="288"/>
      <c r="J451" s="297"/>
      <c r="K451" s="288"/>
      <c r="M451" s="289" t="s">
        <v>568</v>
      </c>
      <c r="O451" s="278"/>
    </row>
    <row r="452" spans="1:80">
      <c r="A452" s="279">
        <v>99</v>
      </c>
      <c r="B452" s="280" t="s">
        <v>569</v>
      </c>
      <c r="C452" s="281" t="s">
        <v>570</v>
      </c>
      <c r="D452" s="282" t="s">
        <v>338</v>
      </c>
      <c r="E452" s="283">
        <v>1.32</v>
      </c>
      <c r="F452" s="283">
        <v>0</v>
      </c>
      <c r="G452" s="284">
        <f>E452*F452</f>
        <v>0</v>
      </c>
      <c r="H452" s="285">
        <v>3.1E-4</v>
      </c>
      <c r="I452" s="286">
        <f>E452*H452</f>
        <v>4.0920000000000003E-4</v>
      </c>
      <c r="J452" s="285"/>
      <c r="K452" s="286">
        <f>E452*J452</f>
        <v>0</v>
      </c>
      <c r="O452" s="278">
        <v>2</v>
      </c>
      <c r="AA452" s="247">
        <v>3</v>
      </c>
      <c r="AB452" s="247">
        <v>1</v>
      </c>
      <c r="AC452" s="247">
        <v>3457114702</v>
      </c>
      <c r="AZ452" s="247">
        <v>1</v>
      </c>
      <c r="BA452" s="247">
        <f>IF(AZ452=1,G452,0)</f>
        <v>0</v>
      </c>
      <c r="BB452" s="247">
        <f>IF(AZ452=2,G452,0)</f>
        <v>0</v>
      </c>
      <c r="BC452" s="247">
        <f>IF(AZ452=3,G452,0)</f>
        <v>0</v>
      </c>
      <c r="BD452" s="247">
        <f>IF(AZ452=4,G452,0)</f>
        <v>0</v>
      </c>
      <c r="BE452" s="247">
        <f>IF(AZ452=5,G452,0)</f>
        <v>0</v>
      </c>
      <c r="CA452" s="278">
        <v>3</v>
      </c>
      <c r="CB452" s="278">
        <v>1</v>
      </c>
    </row>
    <row r="453" spans="1:80">
      <c r="A453" s="287"/>
      <c r="B453" s="290"/>
      <c r="C453" s="291" t="s">
        <v>571</v>
      </c>
      <c r="D453" s="292"/>
      <c r="E453" s="293">
        <v>1.32</v>
      </c>
      <c r="F453" s="294"/>
      <c r="G453" s="295"/>
      <c r="H453" s="296"/>
      <c r="I453" s="288"/>
      <c r="J453" s="297"/>
      <c r="K453" s="288"/>
      <c r="M453" s="289" t="s">
        <v>571</v>
      </c>
      <c r="O453" s="278"/>
    </row>
    <row r="454" spans="1:80">
      <c r="A454" s="298"/>
      <c r="B454" s="299" t="s">
        <v>96</v>
      </c>
      <c r="C454" s="300" t="s">
        <v>431</v>
      </c>
      <c r="D454" s="301"/>
      <c r="E454" s="302"/>
      <c r="F454" s="303"/>
      <c r="G454" s="304">
        <f>SUM(G281:G453)</f>
        <v>0</v>
      </c>
      <c r="H454" s="305"/>
      <c r="I454" s="306">
        <f>SUM(I281:I453)</f>
        <v>451.94540102099995</v>
      </c>
      <c r="J454" s="305"/>
      <c r="K454" s="306">
        <f>SUM(K281:K453)</f>
        <v>0</v>
      </c>
      <c r="O454" s="278">
        <v>4</v>
      </c>
      <c r="BA454" s="307">
        <f>SUM(BA281:BA453)</f>
        <v>0</v>
      </c>
      <c r="BB454" s="307">
        <f>SUM(BB281:BB453)</f>
        <v>0</v>
      </c>
      <c r="BC454" s="307">
        <f>SUM(BC281:BC453)</f>
        <v>0</v>
      </c>
      <c r="BD454" s="307">
        <f>SUM(BD281:BD453)</f>
        <v>0</v>
      </c>
      <c r="BE454" s="307">
        <f>SUM(BE281:BE453)</f>
        <v>0</v>
      </c>
    </row>
    <row r="455" spans="1:80">
      <c r="A455" s="268" t="s">
        <v>93</v>
      </c>
      <c r="B455" s="269" t="s">
        <v>572</v>
      </c>
      <c r="C455" s="270" t="s">
        <v>573</v>
      </c>
      <c r="D455" s="271"/>
      <c r="E455" s="272"/>
      <c r="F455" s="272"/>
      <c r="G455" s="273"/>
      <c r="H455" s="274"/>
      <c r="I455" s="275"/>
      <c r="J455" s="276"/>
      <c r="K455" s="277"/>
      <c r="O455" s="278">
        <v>1</v>
      </c>
    </row>
    <row r="456" spans="1:80" ht="22.5">
      <c r="A456" s="279">
        <v>100</v>
      </c>
      <c r="B456" s="280" t="s">
        <v>575</v>
      </c>
      <c r="C456" s="281" t="s">
        <v>576</v>
      </c>
      <c r="D456" s="282" t="s">
        <v>577</v>
      </c>
      <c r="E456" s="283">
        <v>15004</v>
      </c>
      <c r="F456" s="283">
        <v>0</v>
      </c>
      <c r="G456" s="284">
        <f>E456*F456</f>
        <v>0</v>
      </c>
      <c r="H456" s="285">
        <v>0</v>
      </c>
      <c r="I456" s="286">
        <f>E456*H456</f>
        <v>0</v>
      </c>
      <c r="J456" s="285"/>
      <c r="K456" s="286">
        <f>E456*J456</f>
        <v>0</v>
      </c>
      <c r="O456" s="278">
        <v>2</v>
      </c>
      <c r="AA456" s="247">
        <v>12</v>
      </c>
      <c r="AB456" s="247">
        <v>0</v>
      </c>
      <c r="AC456" s="247">
        <v>187</v>
      </c>
      <c r="AZ456" s="247">
        <v>1</v>
      </c>
      <c r="BA456" s="247">
        <f>IF(AZ456=1,G456,0)</f>
        <v>0</v>
      </c>
      <c r="BB456" s="247">
        <f>IF(AZ456=2,G456,0)</f>
        <v>0</v>
      </c>
      <c r="BC456" s="247">
        <f>IF(AZ456=3,G456,0)</f>
        <v>0</v>
      </c>
      <c r="BD456" s="247">
        <f>IF(AZ456=4,G456,0)</f>
        <v>0</v>
      </c>
      <c r="BE456" s="247">
        <f>IF(AZ456=5,G456,0)</f>
        <v>0</v>
      </c>
      <c r="CA456" s="278">
        <v>12</v>
      </c>
      <c r="CB456" s="278">
        <v>0</v>
      </c>
    </row>
    <row r="457" spans="1:80" ht="22.5">
      <c r="A457" s="279">
        <v>101</v>
      </c>
      <c r="B457" s="280" t="s">
        <v>578</v>
      </c>
      <c r="C457" s="281" t="s">
        <v>579</v>
      </c>
      <c r="D457" s="282" t="s">
        <v>577</v>
      </c>
      <c r="E457" s="283">
        <v>28424</v>
      </c>
      <c r="F457" s="283">
        <v>0</v>
      </c>
      <c r="G457" s="284">
        <f>E457*F457</f>
        <v>0</v>
      </c>
      <c r="H457" s="285">
        <v>0</v>
      </c>
      <c r="I457" s="286">
        <f>E457*H457</f>
        <v>0</v>
      </c>
      <c r="J457" s="285"/>
      <c r="K457" s="286">
        <f>E457*J457</f>
        <v>0</v>
      </c>
      <c r="O457" s="278">
        <v>2</v>
      </c>
      <c r="AA457" s="247">
        <v>12</v>
      </c>
      <c r="AB457" s="247">
        <v>0</v>
      </c>
      <c r="AC457" s="247">
        <v>188</v>
      </c>
      <c r="AZ457" s="247">
        <v>1</v>
      </c>
      <c r="BA457" s="247">
        <f>IF(AZ457=1,G457,0)</f>
        <v>0</v>
      </c>
      <c r="BB457" s="247">
        <f>IF(AZ457=2,G457,0)</f>
        <v>0</v>
      </c>
      <c r="BC457" s="247">
        <f>IF(AZ457=3,G457,0)</f>
        <v>0</v>
      </c>
      <c r="BD457" s="247">
        <f>IF(AZ457=4,G457,0)</f>
        <v>0</v>
      </c>
      <c r="BE457" s="247">
        <f>IF(AZ457=5,G457,0)</f>
        <v>0</v>
      </c>
      <c r="CA457" s="278">
        <v>12</v>
      </c>
      <c r="CB457" s="278">
        <v>0</v>
      </c>
    </row>
    <row r="458" spans="1:80" ht="22.5">
      <c r="A458" s="279">
        <v>102</v>
      </c>
      <c r="B458" s="280" t="s">
        <v>580</v>
      </c>
      <c r="C458" s="281" t="s">
        <v>581</v>
      </c>
      <c r="D458" s="282" t="s">
        <v>577</v>
      </c>
      <c r="E458" s="283">
        <v>9602</v>
      </c>
      <c r="F458" s="283">
        <v>0</v>
      </c>
      <c r="G458" s="284">
        <f>E458*F458</f>
        <v>0</v>
      </c>
      <c r="H458" s="285">
        <v>0</v>
      </c>
      <c r="I458" s="286">
        <f>E458*H458</f>
        <v>0</v>
      </c>
      <c r="J458" s="285"/>
      <c r="K458" s="286">
        <f>E458*J458</f>
        <v>0</v>
      </c>
      <c r="O458" s="278">
        <v>2</v>
      </c>
      <c r="AA458" s="247">
        <v>12</v>
      </c>
      <c r="AB458" s="247">
        <v>0</v>
      </c>
      <c r="AC458" s="247">
        <v>189</v>
      </c>
      <c r="AZ458" s="247">
        <v>1</v>
      </c>
      <c r="BA458" s="247">
        <f>IF(AZ458=1,G458,0)</f>
        <v>0</v>
      </c>
      <c r="BB458" s="247">
        <f>IF(AZ458=2,G458,0)</f>
        <v>0</v>
      </c>
      <c r="BC458" s="247">
        <f>IF(AZ458=3,G458,0)</f>
        <v>0</v>
      </c>
      <c r="BD458" s="247">
        <f>IF(AZ458=4,G458,0)</f>
        <v>0</v>
      </c>
      <c r="BE458" s="247">
        <f>IF(AZ458=5,G458,0)</f>
        <v>0</v>
      </c>
      <c r="CA458" s="278">
        <v>12</v>
      </c>
      <c r="CB458" s="278">
        <v>0</v>
      </c>
    </row>
    <row r="459" spans="1:80" ht="22.5">
      <c r="A459" s="279">
        <v>103</v>
      </c>
      <c r="B459" s="280" t="s">
        <v>582</v>
      </c>
      <c r="C459" s="281" t="s">
        <v>583</v>
      </c>
      <c r="D459" s="282" t="s">
        <v>577</v>
      </c>
      <c r="E459" s="283">
        <v>4400</v>
      </c>
      <c r="F459" s="283">
        <v>0</v>
      </c>
      <c r="G459" s="284">
        <f>E459*F459</f>
        <v>0</v>
      </c>
      <c r="H459" s="285">
        <v>0</v>
      </c>
      <c r="I459" s="286">
        <f>E459*H459</f>
        <v>0</v>
      </c>
      <c r="J459" s="285"/>
      <c r="K459" s="286">
        <f>E459*J459</f>
        <v>0</v>
      </c>
      <c r="O459" s="278">
        <v>2</v>
      </c>
      <c r="AA459" s="247">
        <v>12</v>
      </c>
      <c r="AB459" s="247">
        <v>0</v>
      </c>
      <c r="AC459" s="247">
        <v>190</v>
      </c>
      <c r="AZ459" s="247">
        <v>1</v>
      </c>
      <c r="BA459" s="247">
        <f>IF(AZ459=1,G459,0)</f>
        <v>0</v>
      </c>
      <c r="BB459" s="247">
        <f>IF(AZ459=2,G459,0)</f>
        <v>0</v>
      </c>
      <c r="BC459" s="247">
        <f>IF(AZ459=3,G459,0)</f>
        <v>0</v>
      </c>
      <c r="BD459" s="247">
        <f>IF(AZ459=4,G459,0)</f>
        <v>0</v>
      </c>
      <c r="BE459" s="247">
        <f>IF(AZ459=5,G459,0)</f>
        <v>0</v>
      </c>
      <c r="CA459" s="278">
        <v>12</v>
      </c>
      <c r="CB459" s="278">
        <v>0</v>
      </c>
    </row>
    <row r="460" spans="1:80" ht="22.5">
      <c r="A460" s="279">
        <v>104</v>
      </c>
      <c r="B460" s="280" t="s">
        <v>584</v>
      </c>
      <c r="C460" s="281" t="s">
        <v>585</v>
      </c>
      <c r="D460" s="282" t="s">
        <v>577</v>
      </c>
      <c r="E460" s="283">
        <v>11760</v>
      </c>
      <c r="F460" s="283">
        <v>0</v>
      </c>
      <c r="G460" s="284">
        <f>E460*F460</f>
        <v>0</v>
      </c>
      <c r="H460" s="285">
        <v>0</v>
      </c>
      <c r="I460" s="286">
        <f>E460*H460</f>
        <v>0</v>
      </c>
      <c r="J460" s="285"/>
      <c r="K460" s="286">
        <f>E460*J460</f>
        <v>0</v>
      </c>
      <c r="O460" s="278">
        <v>2</v>
      </c>
      <c r="AA460" s="247">
        <v>12</v>
      </c>
      <c r="AB460" s="247">
        <v>0</v>
      </c>
      <c r="AC460" s="247">
        <v>191</v>
      </c>
      <c r="AZ460" s="247">
        <v>1</v>
      </c>
      <c r="BA460" s="247">
        <f>IF(AZ460=1,G460,0)</f>
        <v>0</v>
      </c>
      <c r="BB460" s="247">
        <f>IF(AZ460=2,G460,0)</f>
        <v>0</v>
      </c>
      <c r="BC460" s="247">
        <f>IF(AZ460=3,G460,0)</f>
        <v>0</v>
      </c>
      <c r="BD460" s="247">
        <f>IF(AZ460=4,G460,0)</f>
        <v>0</v>
      </c>
      <c r="BE460" s="247">
        <f>IF(AZ460=5,G460,0)</f>
        <v>0</v>
      </c>
      <c r="CA460" s="278">
        <v>12</v>
      </c>
      <c r="CB460" s="278">
        <v>0</v>
      </c>
    </row>
    <row r="461" spans="1:80" ht="22.5">
      <c r="A461" s="279">
        <v>105</v>
      </c>
      <c r="B461" s="280" t="s">
        <v>586</v>
      </c>
      <c r="C461" s="281" t="s">
        <v>587</v>
      </c>
      <c r="D461" s="282" t="s">
        <v>577</v>
      </c>
      <c r="E461" s="283">
        <v>1804</v>
      </c>
      <c r="F461" s="283">
        <v>0</v>
      </c>
      <c r="G461" s="284">
        <f>E461*F461</f>
        <v>0</v>
      </c>
      <c r="H461" s="285">
        <v>0</v>
      </c>
      <c r="I461" s="286">
        <f>E461*H461</f>
        <v>0</v>
      </c>
      <c r="J461" s="285"/>
      <c r="K461" s="286">
        <f>E461*J461</f>
        <v>0</v>
      </c>
      <c r="O461" s="278">
        <v>2</v>
      </c>
      <c r="AA461" s="247">
        <v>12</v>
      </c>
      <c r="AB461" s="247">
        <v>0</v>
      </c>
      <c r="AC461" s="247">
        <v>192</v>
      </c>
      <c r="AZ461" s="247">
        <v>1</v>
      </c>
      <c r="BA461" s="247">
        <f>IF(AZ461=1,G461,0)</f>
        <v>0</v>
      </c>
      <c r="BB461" s="247">
        <f>IF(AZ461=2,G461,0)</f>
        <v>0</v>
      </c>
      <c r="BC461" s="247">
        <f>IF(AZ461=3,G461,0)</f>
        <v>0</v>
      </c>
      <c r="BD461" s="247">
        <f>IF(AZ461=4,G461,0)</f>
        <v>0</v>
      </c>
      <c r="BE461" s="247">
        <f>IF(AZ461=5,G461,0)</f>
        <v>0</v>
      </c>
      <c r="CA461" s="278">
        <v>12</v>
      </c>
      <c r="CB461" s="278">
        <v>0</v>
      </c>
    </row>
    <row r="462" spans="1:80" ht="22.5">
      <c r="A462" s="279">
        <v>106</v>
      </c>
      <c r="B462" s="280" t="s">
        <v>588</v>
      </c>
      <c r="C462" s="281" t="s">
        <v>589</v>
      </c>
      <c r="D462" s="282" t="s">
        <v>577</v>
      </c>
      <c r="E462" s="283">
        <v>2456</v>
      </c>
      <c r="F462" s="283">
        <v>0</v>
      </c>
      <c r="G462" s="284">
        <f>E462*F462</f>
        <v>0</v>
      </c>
      <c r="H462" s="285">
        <v>0</v>
      </c>
      <c r="I462" s="286">
        <f>E462*H462</f>
        <v>0</v>
      </c>
      <c r="J462" s="285"/>
      <c r="K462" s="286">
        <f>E462*J462</f>
        <v>0</v>
      </c>
      <c r="O462" s="278">
        <v>2</v>
      </c>
      <c r="AA462" s="247">
        <v>12</v>
      </c>
      <c r="AB462" s="247">
        <v>0</v>
      </c>
      <c r="AC462" s="247">
        <v>193</v>
      </c>
      <c r="AZ462" s="247">
        <v>1</v>
      </c>
      <c r="BA462" s="247">
        <f>IF(AZ462=1,G462,0)</f>
        <v>0</v>
      </c>
      <c r="BB462" s="247">
        <f>IF(AZ462=2,G462,0)</f>
        <v>0</v>
      </c>
      <c r="BC462" s="247">
        <f>IF(AZ462=3,G462,0)</f>
        <v>0</v>
      </c>
      <c r="BD462" s="247">
        <f>IF(AZ462=4,G462,0)</f>
        <v>0</v>
      </c>
      <c r="BE462" s="247">
        <f>IF(AZ462=5,G462,0)</f>
        <v>0</v>
      </c>
      <c r="CA462" s="278">
        <v>12</v>
      </c>
      <c r="CB462" s="278">
        <v>0</v>
      </c>
    </row>
    <row r="463" spans="1:80" ht="22.5">
      <c r="A463" s="279">
        <v>107</v>
      </c>
      <c r="B463" s="280" t="s">
        <v>590</v>
      </c>
      <c r="C463" s="281" t="s">
        <v>591</v>
      </c>
      <c r="D463" s="282" t="s">
        <v>577</v>
      </c>
      <c r="E463" s="283">
        <v>18320</v>
      </c>
      <c r="F463" s="283">
        <v>0</v>
      </c>
      <c r="G463" s="284">
        <f>E463*F463</f>
        <v>0</v>
      </c>
      <c r="H463" s="285">
        <v>0</v>
      </c>
      <c r="I463" s="286">
        <f>E463*H463</f>
        <v>0</v>
      </c>
      <c r="J463" s="285"/>
      <c r="K463" s="286">
        <f>E463*J463</f>
        <v>0</v>
      </c>
      <c r="O463" s="278">
        <v>2</v>
      </c>
      <c r="AA463" s="247">
        <v>12</v>
      </c>
      <c r="AB463" s="247">
        <v>0</v>
      </c>
      <c r="AC463" s="247">
        <v>194</v>
      </c>
      <c r="AZ463" s="247">
        <v>1</v>
      </c>
      <c r="BA463" s="247">
        <f>IF(AZ463=1,G463,0)</f>
        <v>0</v>
      </c>
      <c r="BB463" s="247">
        <f>IF(AZ463=2,G463,0)</f>
        <v>0</v>
      </c>
      <c r="BC463" s="247">
        <f>IF(AZ463=3,G463,0)</f>
        <v>0</v>
      </c>
      <c r="BD463" s="247">
        <f>IF(AZ463=4,G463,0)</f>
        <v>0</v>
      </c>
      <c r="BE463" s="247">
        <f>IF(AZ463=5,G463,0)</f>
        <v>0</v>
      </c>
      <c r="CA463" s="278">
        <v>12</v>
      </c>
      <c r="CB463" s="278">
        <v>0</v>
      </c>
    </row>
    <row r="464" spans="1:80">
      <c r="A464" s="279">
        <v>108</v>
      </c>
      <c r="B464" s="280" t="s">
        <v>592</v>
      </c>
      <c r="C464" s="281" t="s">
        <v>593</v>
      </c>
      <c r="D464" s="282" t="s">
        <v>227</v>
      </c>
      <c r="E464" s="283">
        <v>169.5</v>
      </c>
      <c r="F464" s="283">
        <v>0</v>
      </c>
      <c r="G464" s="284">
        <f>E464*F464</f>
        <v>0</v>
      </c>
      <c r="H464" s="285">
        <v>0</v>
      </c>
      <c r="I464" s="286">
        <f>E464*H464</f>
        <v>0</v>
      </c>
      <c r="J464" s="285"/>
      <c r="K464" s="286">
        <f>E464*J464</f>
        <v>0</v>
      </c>
      <c r="O464" s="278">
        <v>2</v>
      </c>
      <c r="AA464" s="247">
        <v>12</v>
      </c>
      <c r="AB464" s="247">
        <v>0</v>
      </c>
      <c r="AC464" s="247">
        <v>195</v>
      </c>
      <c r="AZ464" s="247">
        <v>1</v>
      </c>
      <c r="BA464" s="247">
        <f>IF(AZ464=1,G464,0)</f>
        <v>0</v>
      </c>
      <c r="BB464" s="247">
        <f>IF(AZ464=2,G464,0)</f>
        <v>0</v>
      </c>
      <c r="BC464" s="247">
        <f>IF(AZ464=3,G464,0)</f>
        <v>0</v>
      </c>
      <c r="BD464" s="247">
        <f>IF(AZ464=4,G464,0)</f>
        <v>0</v>
      </c>
      <c r="BE464" s="247">
        <f>IF(AZ464=5,G464,0)</f>
        <v>0</v>
      </c>
      <c r="CA464" s="278">
        <v>12</v>
      </c>
      <c r="CB464" s="278">
        <v>0</v>
      </c>
    </row>
    <row r="465" spans="1:80">
      <c r="A465" s="279">
        <v>109</v>
      </c>
      <c r="B465" s="280" t="s">
        <v>594</v>
      </c>
      <c r="C465" s="281" t="s">
        <v>595</v>
      </c>
      <c r="D465" s="282" t="s">
        <v>227</v>
      </c>
      <c r="E465" s="283">
        <v>1663</v>
      </c>
      <c r="F465" s="283">
        <v>0</v>
      </c>
      <c r="G465" s="284">
        <f>E465*F465</f>
        <v>0</v>
      </c>
      <c r="H465" s="285">
        <v>0</v>
      </c>
      <c r="I465" s="286">
        <f>E465*H465</f>
        <v>0</v>
      </c>
      <c r="J465" s="285"/>
      <c r="K465" s="286">
        <f>E465*J465</f>
        <v>0</v>
      </c>
      <c r="O465" s="278">
        <v>2</v>
      </c>
      <c r="AA465" s="247">
        <v>12</v>
      </c>
      <c r="AB465" s="247">
        <v>0</v>
      </c>
      <c r="AC465" s="247">
        <v>444</v>
      </c>
      <c r="AZ465" s="247">
        <v>1</v>
      </c>
      <c r="BA465" s="247">
        <f>IF(AZ465=1,G465,0)</f>
        <v>0</v>
      </c>
      <c r="BB465" s="247">
        <f>IF(AZ465=2,G465,0)</f>
        <v>0</v>
      </c>
      <c r="BC465" s="247">
        <f>IF(AZ465=3,G465,0)</f>
        <v>0</v>
      </c>
      <c r="BD465" s="247">
        <f>IF(AZ465=4,G465,0)</f>
        <v>0</v>
      </c>
      <c r="BE465" s="247">
        <f>IF(AZ465=5,G465,0)</f>
        <v>0</v>
      </c>
      <c r="CA465" s="278">
        <v>12</v>
      </c>
      <c r="CB465" s="278">
        <v>0</v>
      </c>
    </row>
    <row r="466" spans="1:80">
      <c r="A466" s="279">
        <v>110</v>
      </c>
      <c r="B466" s="280" t="s">
        <v>596</v>
      </c>
      <c r="C466" s="281" t="s">
        <v>597</v>
      </c>
      <c r="D466" s="282" t="s">
        <v>227</v>
      </c>
      <c r="E466" s="283">
        <v>192</v>
      </c>
      <c r="F466" s="283">
        <v>0</v>
      </c>
      <c r="G466" s="284">
        <f>E466*F466</f>
        <v>0</v>
      </c>
      <c r="H466" s="285">
        <v>0</v>
      </c>
      <c r="I466" s="286">
        <f>E466*H466</f>
        <v>0</v>
      </c>
      <c r="J466" s="285"/>
      <c r="K466" s="286">
        <f>E466*J466</f>
        <v>0</v>
      </c>
      <c r="O466" s="278">
        <v>2</v>
      </c>
      <c r="AA466" s="247">
        <v>12</v>
      </c>
      <c r="AB466" s="247">
        <v>0</v>
      </c>
      <c r="AC466" s="247">
        <v>445</v>
      </c>
      <c r="AZ466" s="247">
        <v>1</v>
      </c>
      <c r="BA466" s="247">
        <f>IF(AZ466=1,G466,0)</f>
        <v>0</v>
      </c>
      <c r="BB466" s="247">
        <f>IF(AZ466=2,G466,0)</f>
        <v>0</v>
      </c>
      <c r="BC466" s="247">
        <f>IF(AZ466=3,G466,0)</f>
        <v>0</v>
      </c>
      <c r="BD466" s="247">
        <f>IF(AZ466=4,G466,0)</f>
        <v>0</v>
      </c>
      <c r="BE466" s="247">
        <f>IF(AZ466=5,G466,0)</f>
        <v>0</v>
      </c>
      <c r="CA466" s="278">
        <v>12</v>
      </c>
      <c r="CB466" s="278">
        <v>0</v>
      </c>
    </row>
    <row r="467" spans="1:80">
      <c r="A467" s="279">
        <v>111</v>
      </c>
      <c r="B467" s="280" t="s">
        <v>598</v>
      </c>
      <c r="C467" s="281" t="s">
        <v>599</v>
      </c>
      <c r="D467" s="282" t="s">
        <v>227</v>
      </c>
      <c r="E467" s="283">
        <v>293</v>
      </c>
      <c r="F467" s="283">
        <v>0</v>
      </c>
      <c r="G467" s="284">
        <f>E467*F467</f>
        <v>0</v>
      </c>
      <c r="H467" s="285">
        <v>0</v>
      </c>
      <c r="I467" s="286">
        <f>E467*H467</f>
        <v>0</v>
      </c>
      <c r="J467" s="285"/>
      <c r="K467" s="286">
        <f>E467*J467</f>
        <v>0</v>
      </c>
      <c r="O467" s="278">
        <v>2</v>
      </c>
      <c r="AA467" s="247">
        <v>12</v>
      </c>
      <c r="AB467" s="247">
        <v>0</v>
      </c>
      <c r="AC467" s="247">
        <v>446</v>
      </c>
      <c r="AZ467" s="247">
        <v>1</v>
      </c>
      <c r="BA467" s="247">
        <f>IF(AZ467=1,G467,0)</f>
        <v>0</v>
      </c>
      <c r="BB467" s="247">
        <f>IF(AZ467=2,G467,0)</f>
        <v>0</v>
      </c>
      <c r="BC467" s="247">
        <f>IF(AZ467=3,G467,0)</f>
        <v>0</v>
      </c>
      <c r="BD467" s="247">
        <f>IF(AZ467=4,G467,0)</f>
        <v>0</v>
      </c>
      <c r="BE467" s="247">
        <f>IF(AZ467=5,G467,0)</f>
        <v>0</v>
      </c>
      <c r="CA467" s="278">
        <v>12</v>
      </c>
      <c r="CB467" s="278">
        <v>0</v>
      </c>
    </row>
    <row r="468" spans="1:80">
      <c r="A468" s="279">
        <v>112</v>
      </c>
      <c r="B468" s="280" t="s">
        <v>600</v>
      </c>
      <c r="C468" s="281" t="s">
        <v>601</v>
      </c>
      <c r="D468" s="282" t="s">
        <v>227</v>
      </c>
      <c r="E468" s="283">
        <v>104</v>
      </c>
      <c r="F468" s="283">
        <v>0</v>
      </c>
      <c r="G468" s="284">
        <f>E468*F468</f>
        <v>0</v>
      </c>
      <c r="H468" s="285">
        <v>0</v>
      </c>
      <c r="I468" s="286">
        <f>E468*H468</f>
        <v>0</v>
      </c>
      <c r="J468" s="285"/>
      <c r="K468" s="286">
        <f>E468*J468</f>
        <v>0</v>
      </c>
      <c r="O468" s="278">
        <v>2</v>
      </c>
      <c r="AA468" s="247">
        <v>12</v>
      </c>
      <c r="AB468" s="247">
        <v>0</v>
      </c>
      <c r="AC468" s="247">
        <v>447</v>
      </c>
      <c r="AZ468" s="247">
        <v>1</v>
      </c>
      <c r="BA468" s="247">
        <f>IF(AZ468=1,G468,0)</f>
        <v>0</v>
      </c>
      <c r="BB468" s="247">
        <f>IF(AZ468=2,G468,0)</f>
        <v>0</v>
      </c>
      <c r="BC468" s="247">
        <f>IF(AZ468=3,G468,0)</f>
        <v>0</v>
      </c>
      <c r="BD468" s="247">
        <f>IF(AZ468=4,G468,0)</f>
        <v>0</v>
      </c>
      <c r="BE468" s="247">
        <f>IF(AZ468=5,G468,0)</f>
        <v>0</v>
      </c>
      <c r="CA468" s="278">
        <v>12</v>
      </c>
      <c r="CB468" s="278">
        <v>0</v>
      </c>
    </row>
    <row r="469" spans="1:80" ht="22.5">
      <c r="A469" s="279">
        <v>113</v>
      </c>
      <c r="B469" s="280" t="s">
        <v>602</v>
      </c>
      <c r="C469" s="281" t="s">
        <v>603</v>
      </c>
      <c r="D469" s="282" t="s">
        <v>112</v>
      </c>
      <c r="E469" s="283">
        <v>10</v>
      </c>
      <c r="F469" s="283">
        <v>0</v>
      </c>
      <c r="G469" s="284">
        <f>E469*F469</f>
        <v>0</v>
      </c>
      <c r="H469" s="285">
        <v>0</v>
      </c>
      <c r="I469" s="286">
        <f>E469*H469</f>
        <v>0</v>
      </c>
      <c r="J469" s="285"/>
      <c r="K469" s="286">
        <f>E469*J469</f>
        <v>0</v>
      </c>
      <c r="O469" s="278">
        <v>2</v>
      </c>
      <c r="AA469" s="247">
        <v>12</v>
      </c>
      <c r="AB469" s="247">
        <v>0</v>
      </c>
      <c r="AC469" s="247">
        <v>196</v>
      </c>
      <c r="AZ469" s="247">
        <v>1</v>
      </c>
      <c r="BA469" s="247">
        <f>IF(AZ469=1,G469,0)</f>
        <v>0</v>
      </c>
      <c r="BB469" s="247">
        <f>IF(AZ469=2,G469,0)</f>
        <v>0</v>
      </c>
      <c r="BC469" s="247">
        <f>IF(AZ469=3,G469,0)</f>
        <v>0</v>
      </c>
      <c r="BD469" s="247">
        <f>IF(AZ469=4,G469,0)</f>
        <v>0</v>
      </c>
      <c r="BE469" s="247">
        <f>IF(AZ469=5,G469,0)</f>
        <v>0</v>
      </c>
      <c r="CA469" s="278">
        <v>12</v>
      </c>
      <c r="CB469" s="278">
        <v>0</v>
      </c>
    </row>
    <row r="470" spans="1:80" ht="22.5">
      <c r="A470" s="279">
        <v>114</v>
      </c>
      <c r="B470" s="280" t="s">
        <v>604</v>
      </c>
      <c r="C470" s="281" t="s">
        <v>605</v>
      </c>
      <c r="D470" s="282" t="s">
        <v>606</v>
      </c>
      <c r="E470" s="283">
        <v>109</v>
      </c>
      <c r="F470" s="283">
        <v>0</v>
      </c>
      <c r="G470" s="284">
        <f>E470*F470</f>
        <v>0</v>
      </c>
      <c r="H470" s="285">
        <v>0</v>
      </c>
      <c r="I470" s="286">
        <f>E470*H470</f>
        <v>0</v>
      </c>
      <c r="J470" s="285"/>
      <c r="K470" s="286">
        <f>E470*J470</f>
        <v>0</v>
      </c>
      <c r="O470" s="278">
        <v>2</v>
      </c>
      <c r="AA470" s="247">
        <v>12</v>
      </c>
      <c r="AB470" s="247">
        <v>0</v>
      </c>
      <c r="AC470" s="247">
        <v>448</v>
      </c>
      <c r="AZ470" s="247">
        <v>1</v>
      </c>
      <c r="BA470" s="247">
        <f>IF(AZ470=1,G470,0)</f>
        <v>0</v>
      </c>
      <c r="BB470" s="247">
        <f>IF(AZ470=2,G470,0)</f>
        <v>0</v>
      </c>
      <c r="BC470" s="247">
        <f>IF(AZ470=3,G470,0)</f>
        <v>0</v>
      </c>
      <c r="BD470" s="247">
        <f>IF(AZ470=4,G470,0)</f>
        <v>0</v>
      </c>
      <c r="BE470" s="247">
        <f>IF(AZ470=5,G470,0)</f>
        <v>0</v>
      </c>
      <c r="CA470" s="278">
        <v>12</v>
      </c>
      <c r="CB470" s="278">
        <v>0</v>
      </c>
    </row>
    <row r="471" spans="1:80" ht="22.5">
      <c r="A471" s="279">
        <v>115</v>
      </c>
      <c r="B471" s="280" t="s">
        <v>607</v>
      </c>
      <c r="C471" s="281" t="s">
        <v>608</v>
      </c>
      <c r="D471" s="282" t="s">
        <v>606</v>
      </c>
      <c r="E471" s="283">
        <v>72</v>
      </c>
      <c r="F471" s="283">
        <v>0</v>
      </c>
      <c r="G471" s="284">
        <f>E471*F471</f>
        <v>0</v>
      </c>
      <c r="H471" s="285">
        <v>0</v>
      </c>
      <c r="I471" s="286">
        <f>E471*H471</f>
        <v>0</v>
      </c>
      <c r="J471" s="285"/>
      <c r="K471" s="286">
        <f>E471*J471</f>
        <v>0</v>
      </c>
      <c r="O471" s="278">
        <v>2</v>
      </c>
      <c r="AA471" s="247">
        <v>12</v>
      </c>
      <c r="AB471" s="247">
        <v>0</v>
      </c>
      <c r="AC471" s="247">
        <v>449</v>
      </c>
      <c r="AZ471" s="247">
        <v>1</v>
      </c>
      <c r="BA471" s="247">
        <f>IF(AZ471=1,G471,0)</f>
        <v>0</v>
      </c>
      <c r="BB471" s="247">
        <f>IF(AZ471=2,G471,0)</f>
        <v>0</v>
      </c>
      <c r="BC471" s="247">
        <f>IF(AZ471=3,G471,0)</f>
        <v>0</v>
      </c>
      <c r="BD471" s="247">
        <f>IF(AZ471=4,G471,0)</f>
        <v>0</v>
      </c>
      <c r="BE471" s="247">
        <f>IF(AZ471=5,G471,0)</f>
        <v>0</v>
      </c>
      <c r="CA471" s="278">
        <v>12</v>
      </c>
      <c r="CB471" s="278">
        <v>0</v>
      </c>
    </row>
    <row r="472" spans="1:80" ht="22.5">
      <c r="A472" s="279">
        <v>116</v>
      </c>
      <c r="B472" s="280" t="s">
        <v>609</v>
      </c>
      <c r="C472" s="281" t="s">
        <v>610</v>
      </c>
      <c r="D472" s="282" t="s">
        <v>112</v>
      </c>
      <c r="E472" s="283">
        <v>2</v>
      </c>
      <c r="F472" s="283">
        <v>0</v>
      </c>
      <c r="G472" s="284">
        <f>E472*F472</f>
        <v>0</v>
      </c>
      <c r="H472" s="285">
        <v>0</v>
      </c>
      <c r="I472" s="286">
        <f>E472*H472</f>
        <v>0</v>
      </c>
      <c r="J472" s="285"/>
      <c r="K472" s="286">
        <f>E472*J472</f>
        <v>0</v>
      </c>
      <c r="O472" s="278">
        <v>2</v>
      </c>
      <c r="AA472" s="247">
        <v>12</v>
      </c>
      <c r="AB472" s="247">
        <v>0</v>
      </c>
      <c r="AC472" s="247">
        <v>197</v>
      </c>
      <c r="AZ472" s="247">
        <v>1</v>
      </c>
      <c r="BA472" s="247">
        <f>IF(AZ472=1,G472,0)</f>
        <v>0</v>
      </c>
      <c r="BB472" s="247">
        <f>IF(AZ472=2,G472,0)</f>
        <v>0</v>
      </c>
      <c r="BC472" s="247">
        <f>IF(AZ472=3,G472,0)</f>
        <v>0</v>
      </c>
      <c r="BD472" s="247">
        <f>IF(AZ472=4,G472,0)</f>
        <v>0</v>
      </c>
      <c r="BE472" s="247">
        <f>IF(AZ472=5,G472,0)</f>
        <v>0</v>
      </c>
      <c r="CA472" s="278">
        <v>12</v>
      </c>
      <c r="CB472" s="278">
        <v>0</v>
      </c>
    </row>
    <row r="473" spans="1:80">
      <c r="A473" s="279">
        <v>117</v>
      </c>
      <c r="B473" s="280" t="s">
        <v>611</v>
      </c>
      <c r="C473" s="281" t="s">
        <v>612</v>
      </c>
      <c r="D473" s="282" t="s">
        <v>577</v>
      </c>
      <c r="E473" s="283">
        <v>935</v>
      </c>
      <c r="F473" s="283">
        <v>0</v>
      </c>
      <c r="G473" s="284">
        <f>E473*F473</f>
        <v>0</v>
      </c>
      <c r="H473" s="285">
        <v>0</v>
      </c>
      <c r="I473" s="286">
        <f>E473*H473</f>
        <v>0</v>
      </c>
      <c r="J473" s="285"/>
      <c r="K473" s="286">
        <f>E473*J473</f>
        <v>0</v>
      </c>
      <c r="O473" s="278">
        <v>2</v>
      </c>
      <c r="AA473" s="247">
        <v>12</v>
      </c>
      <c r="AB473" s="247">
        <v>0</v>
      </c>
      <c r="AC473" s="247">
        <v>198</v>
      </c>
      <c r="AZ473" s="247">
        <v>1</v>
      </c>
      <c r="BA473" s="247">
        <f>IF(AZ473=1,G473,0)</f>
        <v>0</v>
      </c>
      <c r="BB473" s="247">
        <f>IF(AZ473=2,G473,0)</f>
        <v>0</v>
      </c>
      <c r="BC473" s="247">
        <f>IF(AZ473=3,G473,0)</f>
        <v>0</v>
      </c>
      <c r="BD473" s="247">
        <f>IF(AZ473=4,G473,0)</f>
        <v>0</v>
      </c>
      <c r="BE473" s="247">
        <f>IF(AZ473=5,G473,0)</f>
        <v>0</v>
      </c>
      <c r="CA473" s="278">
        <v>12</v>
      </c>
      <c r="CB473" s="278">
        <v>0</v>
      </c>
    </row>
    <row r="474" spans="1:80">
      <c r="A474" s="279">
        <v>118</v>
      </c>
      <c r="B474" s="280" t="s">
        <v>613</v>
      </c>
      <c r="C474" s="281" t="s">
        <v>614</v>
      </c>
      <c r="D474" s="282" t="s">
        <v>577</v>
      </c>
      <c r="E474" s="283">
        <v>1015</v>
      </c>
      <c r="F474" s="283">
        <v>0</v>
      </c>
      <c r="G474" s="284">
        <f>E474*F474</f>
        <v>0</v>
      </c>
      <c r="H474" s="285">
        <v>0</v>
      </c>
      <c r="I474" s="286">
        <f>E474*H474</f>
        <v>0</v>
      </c>
      <c r="J474" s="285"/>
      <c r="K474" s="286">
        <f>E474*J474</f>
        <v>0</v>
      </c>
      <c r="O474" s="278">
        <v>2</v>
      </c>
      <c r="AA474" s="247">
        <v>12</v>
      </c>
      <c r="AB474" s="247">
        <v>0</v>
      </c>
      <c r="AC474" s="247">
        <v>199</v>
      </c>
      <c r="AZ474" s="247">
        <v>1</v>
      </c>
      <c r="BA474" s="247">
        <f>IF(AZ474=1,G474,0)</f>
        <v>0</v>
      </c>
      <c r="BB474" s="247">
        <f>IF(AZ474=2,G474,0)</f>
        <v>0</v>
      </c>
      <c r="BC474" s="247">
        <f>IF(AZ474=3,G474,0)</f>
        <v>0</v>
      </c>
      <c r="BD474" s="247">
        <f>IF(AZ474=4,G474,0)</f>
        <v>0</v>
      </c>
      <c r="BE474" s="247">
        <f>IF(AZ474=5,G474,0)</f>
        <v>0</v>
      </c>
      <c r="CA474" s="278">
        <v>12</v>
      </c>
      <c r="CB474" s="278">
        <v>0</v>
      </c>
    </row>
    <row r="475" spans="1:80">
      <c r="A475" s="279">
        <v>119</v>
      </c>
      <c r="B475" s="280" t="s">
        <v>615</v>
      </c>
      <c r="C475" s="281" t="s">
        <v>616</v>
      </c>
      <c r="D475" s="282" t="s">
        <v>227</v>
      </c>
      <c r="E475" s="283">
        <v>140</v>
      </c>
      <c r="F475" s="283">
        <v>0</v>
      </c>
      <c r="G475" s="284">
        <f>E475*F475</f>
        <v>0</v>
      </c>
      <c r="H475" s="285">
        <v>0</v>
      </c>
      <c r="I475" s="286">
        <f>E475*H475</f>
        <v>0</v>
      </c>
      <c r="J475" s="285"/>
      <c r="K475" s="286">
        <f>E475*J475</f>
        <v>0</v>
      </c>
      <c r="O475" s="278">
        <v>2</v>
      </c>
      <c r="AA475" s="247">
        <v>12</v>
      </c>
      <c r="AB475" s="247">
        <v>0</v>
      </c>
      <c r="AC475" s="247">
        <v>200</v>
      </c>
      <c r="AZ475" s="247">
        <v>1</v>
      </c>
      <c r="BA475" s="247">
        <f>IF(AZ475=1,G475,0)</f>
        <v>0</v>
      </c>
      <c r="BB475" s="247">
        <f>IF(AZ475=2,G475,0)</f>
        <v>0</v>
      </c>
      <c r="BC475" s="247">
        <f>IF(AZ475=3,G475,0)</f>
        <v>0</v>
      </c>
      <c r="BD475" s="247">
        <f>IF(AZ475=4,G475,0)</f>
        <v>0</v>
      </c>
      <c r="BE475" s="247">
        <f>IF(AZ475=5,G475,0)</f>
        <v>0</v>
      </c>
      <c r="CA475" s="278">
        <v>12</v>
      </c>
      <c r="CB475" s="278">
        <v>0</v>
      </c>
    </row>
    <row r="476" spans="1:80">
      <c r="A476" s="279">
        <v>120</v>
      </c>
      <c r="B476" s="280" t="s">
        <v>617</v>
      </c>
      <c r="C476" s="281" t="s">
        <v>618</v>
      </c>
      <c r="D476" s="282" t="s">
        <v>227</v>
      </c>
      <c r="E476" s="283">
        <v>124</v>
      </c>
      <c r="F476" s="283">
        <v>0</v>
      </c>
      <c r="G476" s="284">
        <f>E476*F476</f>
        <v>0</v>
      </c>
      <c r="H476" s="285">
        <v>0</v>
      </c>
      <c r="I476" s="286">
        <f>E476*H476</f>
        <v>0</v>
      </c>
      <c r="J476" s="285"/>
      <c r="K476" s="286">
        <f>E476*J476</f>
        <v>0</v>
      </c>
      <c r="O476" s="278">
        <v>2</v>
      </c>
      <c r="AA476" s="247">
        <v>12</v>
      </c>
      <c r="AB476" s="247">
        <v>0</v>
      </c>
      <c r="AC476" s="247">
        <v>201</v>
      </c>
      <c r="AZ476" s="247">
        <v>1</v>
      </c>
      <c r="BA476" s="247">
        <f>IF(AZ476=1,G476,0)</f>
        <v>0</v>
      </c>
      <c r="BB476" s="247">
        <f>IF(AZ476=2,G476,0)</f>
        <v>0</v>
      </c>
      <c r="BC476" s="247">
        <f>IF(AZ476=3,G476,0)</f>
        <v>0</v>
      </c>
      <c r="BD476" s="247">
        <f>IF(AZ476=4,G476,0)</f>
        <v>0</v>
      </c>
      <c r="BE476" s="247">
        <f>IF(AZ476=5,G476,0)</f>
        <v>0</v>
      </c>
      <c r="CA476" s="278">
        <v>12</v>
      </c>
      <c r="CB476" s="278">
        <v>0</v>
      </c>
    </row>
    <row r="477" spans="1:80" ht="22.5">
      <c r="A477" s="279">
        <v>121</v>
      </c>
      <c r="B477" s="280" t="s">
        <v>619</v>
      </c>
      <c r="C477" s="281" t="s">
        <v>620</v>
      </c>
      <c r="D477" s="282" t="s">
        <v>112</v>
      </c>
      <c r="E477" s="283">
        <v>1</v>
      </c>
      <c r="F477" s="283">
        <v>0</v>
      </c>
      <c r="G477" s="284">
        <f>E477*F477</f>
        <v>0</v>
      </c>
      <c r="H477" s="285">
        <v>0</v>
      </c>
      <c r="I477" s="286">
        <f>E477*H477</f>
        <v>0</v>
      </c>
      <c r="J477" s="285"/>
      <c r="K477" s="286">
        <f>E477*J477</f>
        <v>0</v>
      </c>
      <c r="O477" s="278">
        <v>2</v>
      </c>
      <c r="AA477" s="247">
        <v>12</v>
      </c>
      <c r="AB477" s="247">
        <v>0</v>
      </c>
      <c r="AC477" s="247">
        <v>202</v>
      </c>
      <c r="AZ477" s="247">
        <v>1</v>
      </c>
      <c r="BA477" s="247">
        <f>IF(AZ477=1,G477,0)</f>
        <v>0</v>
      </c>
      <c r="BB477" s="247">
        <f>IF(AZ477=2,G477,0)</f>
        <v>0</v>
      </c>
      <c r="BC477" s="247">
        <f>IF(AZ477=3,G477,0)</f>
        <v>0</v>
      </c>
      <c r="BD477" s="247">
        <f>IF(AZ477=4,G477,0)</f>
        <v>0</v>
      </c>
      <c r="BE477" s="247">
        <f>IF(AZ477=5,G477,0)</f>
        <v>0</v>
      </c>
      <c r="CA477" s="278">
        <v>12</v>
      </c>
      <c r="CB477" s="278">
        <v>0</v>
      </c>
    </row>
    <row r="478" spans="1:80" ht="22.5">
      <c r="A478" s="279">
        <v>122</v>
      </c>
      <c r="B478" s="280" t="s">
        <v>621</v>
      </c>
      <c r="C478" s="281" t="s">
        <v>622</v>
      </c>
      <c r="D478" s="282" t="s">
        <v>112</v>
      </c>
      <c r="E478" s="283">
        <v>4</v>
      </c>
      <c r="F478" s="283">
        <v>0</v>
      </c>
      <c r="G478" s="284">
        <f>E478*F478</f>
        <v>0</v>
      </c>
      <c r="H478" s="285">
        <v>0</v>
      </c>
      <c r="I478" s="286">
        <f>E478*H478</f>
        <v>0</v>
      </c>
      <c r="J478" s="285"/>
      <c r="K478" s="286">
        <f>E478*J478</f>
        <v>0</v>
      </c>
      <c r="O478" s="278">
        <v>2</v>
      </c>
      <c r="AA478" s="247">
        <v>12</v>
      </c>
      <c r="AB478" s="247">
        <v>0</v>
      </c>
      <c r="AC478" s="247">
        <v>450</v>
      </c>
      <c r="AZ478" s="247">
        <v>1</v>
      </c>
      <c r="BA478" s="247">
        <f>IF(AZ478=1,G478,0)</f>
        <v>0</v>
      </c>
      <c r="BB478" s="247">
        <f>IF(AZ478=2,G478,0)</f>
        <v>0</v>
      </c>
      <c r="BC478" s="247">
        <f>IF(AZ478=3,G478,0)</f>
        <v>0</v>
      </c>
      <c r="BD478" s="247">
        <f>IF(AZ478=4,G478,0)</f>
        <v>0</v>
      </c>
      <c r="BE478" s="247">
        <f>IF(AZ478=5,G478,0)</f>
        <v>0</v>
      </c>
      <c r="CA478" s="278">
        <v>12</v>
      </c>
      <c r="CB478" s="278">
        <v>0</v>
      </c>
    </row>
    <row r="479" spans="1:80">
      <c r="A479" s="279">
        <v>123</v>
      </c>
      <c r="B479" s="280" t="s">
        <v>623</v>
      </c>
      <c r="C479" s="281" t="s">
        <v>624</v>
      </c>
      <c r="D479" s="282" t="s">
        <v>112</v>
      </c>
      <c r="E479" s="283">
        <v>1</v>
      </c>
      <c r="F479" s="283">
        <v>0</v>
      </c>
      <c r="G479" s="284">
        <f>E479*F479</f>
        <v>0</v>
      </c>
      <c r="H479" s="285">
        <v>0</v>
      </c>
      <c r="I479" s="286">
        <f>E479*H479</f>
        <v>0</v>
      </c>
      <c r="J479" s="285"/>
      <c r="K479" s="286">
        <f>E479*J479</f>
        <v>0</v>
      </c>
      <c r="O479" s="278">
        <v>2</v>
      </c>
      <c r="AA479" s="247">
        <v>12</v>
      </c>
      <c r="AB479" s="247">
        <v>0</v>
      </c>
      <c r="AC479" s="247">
        <v>451</v>
      </c>
      <c r="AZ479" s="247">
        <v>1</v>
      </c>
      <c r="BA479" s="247">
        <f>IF(AZ479=1,G479,0)</f>
        <v>0</v>
      </c>
      <c r="BB479" s="247">
        <f>IF(AZ479=2,G479,0)</f>
        <v>0</v>
      </c>
      <c r="BC479" s="247">
        <f>IF(AZ479=3,G479,0)</f>
        <v>0</v>
      </c>
      <c r="BD479" s="247">
        <f>IF(AZ479=4,G479,0)</f>
        <v>0</v>
      </c>
      <c r="BE479" s="247">
        <f>IF(AZ479=5,G479,0)</f>
        <v>0</v>
      </c>
      <c r="CA479" s="278">
        <v>12</v>
      </c>
      <c r="CB479" s="278">
        <v>0</v>
      </c>
    </row>
    <row r="480" spans="1:80">
      <c r="A480" s="279">
        <v>124</v>
      </c>
      <c r="B480" s="280" t="s">
        <v>625</v>
      </c>
      <c r="C480" s="281" t="s">
        <v>626</v>
      </c>
      <c r="D480" s="282" t="s">
        <v>112</v>
      </c>
      <c r="E480" s="283">
        <v>1</v>
      </c>
      <c r="F480" s="283">
        <v>0</v>
      </c>
      <c r="G480" s="284">
        <f>E480*F480</f>
        <v>0</v>
      </c>
      <c r="H480" s="285">
        <v>0</v>
      </c>
      <c r="I480" s="286">
        <f>E480*H480</f>
        <v>0</v>
      </c>
      <c r="J480" s="285"/>
      <c r="K480" s="286">
        <f>E480*J480</f>
        <v>0</v>
      </c>
      <c r="O480" s="278">
        <v>2</v>
      </c>
      <c r="AA480" s="247">
        <v>12</v>
      </c>
      <c r="AB480" s="247">
        <v>0</v>
      </c>
      <c r="AC480" s="247">
        <v>452</v>
      </c>
      <c r="AZ480" s="247">
        <v>1</v>
      </c>
      <c r="BA480" s="247">
        <f>IF(AZ480=1,G480,0)</f>
        <v>0</v>
      </c>
      <c r="BB480" s="247">
        <f>IF(AZ480=2,G480,0)</f>
        <v>0</v>
      </c>
      <c r="BC480" s="247">
        <f>IF(AZ480=3,G480,0)</f>
        <v>0</v>
      </c>
      <c r="BD480" s="247">
        <f>IF(AZ480=4,G480,0)</f>
        <v>0</v>
      </c>
      <c r="BE480" s="247">
        <f>IF(AZ480=5,G480,0)</f>
        <v>0</v>
      </c>
      <c r="CA480" s="278">
        <v>12</v>
      </c>
      <c r="CB480" s="278">
        <v>0</v>
      </c>
    </row>
    <row r="481" spans="1:80">
      <c r="A481" s="279">
        <v>125</v>
      </c>
      <c r="B481" s="280" t="s">
        <v>627</v>
      </c>
      <c r="C481" s="281" t="s">
        <v>628</v>
      </c>
      <c r="D481" s="282" t="s">
        <v>227</v>
      </c>
      <c r="E481" s="283">
        <v>124</v>
      </c>
      <c r="F481" s="283">
        <v>0</v>
      </c>
      <c r="G481" s="284">
        <f>E481*F481</f>
        <v>0</v>
      </c>
      <c r="H481" s="285">
        <v>0</v>
      </c>
      <c r="I481" s="286">
        <f>E481*H481</f>
        <v>0</v>
      </c>
      <c r="J481" s="285"/>
      <c r="K481" s="286">
        <f>E481*J481</f>
        <v>0</v>
      </c>
      <c r="O481" s="278">
        <v>2</v>
      </c>
      <c r="AA481" s="247">
        <v>12</v>
      </c>
      <c r="AB481" s="247">
        <v>0</v>
      </c>
      <c r="AC481" s="247">
        <v>203</v>
      </c>
      <c r="AZ481" s="247">
        <v>1</v>
      </c>
      <c r="BA481" s="247">
        <f>IF(AZ481=1,G481,0)</f>
        <v>0</v>
      </c>
      <c r="BB481" s="247">
        <f>IF(AZ481=2,G481,0)</f>
        <v>0</v>
      </c>
      <c r="BC481" s="247">
        <f>IF(AZ481=3,G481,0)</f>
        <v>0</v>
      </c>
      <c r="BD481" s="247">
        <f>IF(AZ481=4,G481,0)</f>
        <v>0</v>
      </c>
      <c r="BE481" s="247">
        <f>IF(AZ481=5,G481,0)</f>
        <v>0</v>
      </c>
      <c r="CA481" s="278">
        <v>12</v>
      </c>
      <c r="CB481" s="278">
        <v>0</v>
      </c>
    </row>
    <row r="482" spans="1:80">
      <c r="A482" s="279">
        <v>126</v>
      </c>
      <c r="B482" s="280" t="s">
        <v>629</v>
      </c>
      <c r="C482" s="281" t="s">
        <v>630</v>
      </c>
      <c r="D482" s="282" t="s">
        <v>631</v>
      </c>
      <c r="E482" s="283">
        <v>1</v>
      </c>
      <c r="F482" s="283">
        <v>0</v>
      </c>
      <c r="G482" s="284">
        <f>E482*F482</f>
        <v>0</v>
      </c>
      <c r="H482" s="285">
        <v>0</v>
      </c>
      <c r="I482" s="286">
        <f>E482*H482</f>
        <v>0</v>
      </c>
      <c r="J482" s="285"/>
      <c r="K482" s="286">
        <f>E482*J482</f>
        <v>0</v>
      </c>
      <c r="O482" s="278">
        <v>2</v>
      </c>
      <c r="AA482" s="247">
        <v>12</v>
      </c>
      <c r="AB482" s="247">
        <v>0</v>
      </c>
      <c r="AC482" s="247">
        <v>204</v>
      </c>
      <c r="AZ482" s="247">
        <v>1</v>
      </c>
      <c r="BA482" s="247">
        <f>IF(AZ482=1,G482,0)</f>
        <v>0</v>
      </c>
      <c r="BB482" s="247">
        <f>IF(AZ482=2,G482,0)</f>
        <v>0</v>
      </c>
      <c r="BC482" s="247">
        <f>IF(AZ482=3,G482,0)</f>
        <v>0</v>
      </c>
      <c r="BD482" s="247">
        <f>IF(AZ482=4,G482,0)</f>
        <v>0</v>
      </c>
      <c r="BE482" s="247">
        <f>IF(AZ482=5,G482,0)</f>
        <v>0</v>
      </c>
      <c r="CA482" s="278">
        <v>12</v>
      </c>
      <c r="CB482" s="278">
        <v>0</v>
      </c>
    </row>
    <row r="483" spans="1:80">
      <c r="A483" s="279">
        <v>127</v>
      </c>
      <c r="B483" s="280" t="s">
        <v>632</v>
      </c>
      <c r="C483" s="281" t="s">
        <v>633</v>
      </c>
      <c r="D483" s="282" t="s">
        <v>631</v>
      </c>
      <c r="E483" s="283">
        <v>1</v>
      </c>
      <c r="F483" s="283">
        <v>0</v>
      </c>
      <c r="G483" s="284">
        <f>E483*F483</f>
        <v>0</v>
      </c>
      <c r="H483" s="285">
        <v>0</v>
      </c>
      <c r="I483" s="286">
        <f>E483*H483</f>
        <v>0</v>
      </c>
      <c r="J483" s="285"/>
      <c r="K483" s="286">
        <f>E483*J483</f>
        <v>0</v>
      </c>
      <c r="O483" s="278">
        <v>2</v>
      </c>
      <c r="AA483" s="247">
        <v>12</v>
      </c>
      <c r="AB483" s="247">
        <v>0</v>
      </c>
      <c r="AC483" s="247">
        <v>205</v>
      </c>
      <c r="AZ483" s="247">
        <v>1</v>
      </c>
      <c r="BA483" s="247">
        <f>IF(AZ483=1,G483,0)</f>
        <v>0</v>
      </c>
      <c r="BB483" s="247">
        <f>IF(AZ483=2,G483,0)</f>
        <v>0</v>
      </c>
      <c r="BC483" s="247">
        <f>IF(AZ483=3,G483,0)</f>
        <v>0</v>
      </c>
      <c r="BD483" s="247">
        <f>IF(AZ483=4,G483,0)</f>
        <v>0</v>
      </c>
      <c r="BE483" s="247">
        <f>IF(AZ483=5,G483,0)</f>
        <v>0</v>
      </c>
      <c r="CA483" s="278">
        <v>12</v>
      </c>
      <c r="CB483" s="278">
        <v>0</v>
      </c>
    </row>
    <row r="484" spans="1:80" ht="22.5">
      <c r="A484" s="279">
        <v>128</v>
      </c>
      <c r="B484" s="280" t="s">
        <v>634</v>
      </c>
      <c r="C484" s="281" t="s">
        <v>635</v>
      </c>
      <c r="D484" s="282" t="s">
        <v>227</v>
      </c>
      <c r="E484" s="283">
        <v>357</v>
      </c>
      <c r="F484" s="283">
        <v>0</v>
      </c>
      <c r="G484" s="284">
        <f>E484*F484</f>
        <v>0</v>
      </c>
      <c r="H484" s="285">
        <v>0</v>
      </c>
      <c r="I484" s="286">
        <f>E484*H484</f>
        <v>0</v>
      </c>
      <c r="J484" s="285"/>
      <c r="K484" s="286">
        <f>E484*J484</f>
        <v>0</v>
      </c>
      <c r="O484" s="278">
        <v>2</v>
      </c>
      <c r="AA484" s="247">
        <v>12</v>
      </c>
      <c r="AB484" s="247">
        <v>0</v>
      </c>
      <c r="AC484" s="247">
        <v>206</v>
      </c>
      <c r="AZ484" s="247">
        <v>1</v>
      </c>
      <c r="BA484" s="247">
        <f>IF(AZ484=1,G484,0)</f>
        <v>0</v>
      </c>
      <c r="BB484" s="247">
        <f>IF(AZ484=2,G484,0)</f>
        <v>0</v>
      </c>
      <c r="BC484" s="247">
        <f>IF(AZ484=3,G484,0)</f>
        <v>0</v>
      </c>
      <c r="BD484" s="247">
        <f>IF(AZ484=4,G484,0)</f>
        <v>0</v>
      </c>
      <c r="BE484" s="247">
        <f>IF(AZ484=5,G484,0)</f>
        <v>0</v>
      </c>
      <c r="CA484" s="278">
        <v>12</v>
      </c>
      <c r="CB484" s="278">
        <v>0</v>
      </c>
    </row>
    <row r="485" spans="1:80">
      <c r="A485" s="279">
        <v>129</v>
      </c>
      <c r="B485" s="280" t="s">
        <v>636</v>
      </c>
      <c r="C485" s="281" t="s">
        <v>637</v>
      </c>
      <c r="D485" s="282" t="s">
        <v>631</v>
      </c>
      <c r="E485" s="283">
        <v>1</v>
      </c>
      <c r="F485" s="283">
        <v>0</v>
      </c>
      <c r="G485" s="284">
        <f>E485*F485</f>
        <v>0</v>
      </c>
      <c r="H485" s="285">
        <v>0</v>
      </c>
      <c r="I485" s="286">
        <f>E485*H485</f>
        <v>0</v>
      </c>
      <c r="J485" s="285"/>
      <c r="K485" s="286">
        <f>E485*J485</f>
        <v>0</v>
      </c>
      <c r="O485" s="278">
        <v>2</v>
      </c>
      <c r="AA485" s="247">
        <v>12</v>
      </c>
      <c r="AB485" s="247">
        <v>0</v>
      </c>
      <c r="AC485" s="247">
        <v>207</v>
      </c>
      <c r="AZ485" s="247">
        <v>1</v>
      </c>
      <c r="BA485" s="247">
        <f>IF(AZ485=1,G485,0)</f>
        <v>0</v>
      </c>
      <c r="BB485" s="247">
        <f>IF(AZ485=2,G485,0)</f>
        <v>0</v>
      </c>
      <c r="BC485" s="247">
        <f>IF(AZ485=3,G485,0)</f>
        <v>0</v>
      </c>
      <c r="BD485" s="247">
        <f>IF(AZ485=4,G485,0)</f>
        <v>0</v>
      </c>
      <c r="BE485" s="247">
        <f>IF(AZ485=5,G485,0)</f>
        <v>0</v>
      </c>
      <c r="CA485" s="278">
        <v>12</v>
      </c>
      <c r="CB485" s="278">
        <v>0</v>
      </c>
    </row>
    <row r="486" spans="1:80">
      <c r="A486" s="279">
        <v>130</v>
      </c>
      <c r="B486" s="280" t="s">
        <v>638</v>
      </c>
      <c r="C486" s="281" t="s">
        <v>639</v>
      </c>
      <c r="D486" s="282" t="s">
        <v>631</v>
      </c>
      <c r="E486" s="283">
        <v>1</v>
      </c>
      <c r="F486" s="283">
        <v>0</v>
      </c>
      <c r="G486" s="284">
        <f>E486*F486</f>
        <v>0</v>
      </c>
      <c r="H486" s="285">
        <v>0</v>
      </c>
      <c r="I486" s="286">
        <f>E486*H486</f>
        <v>0</v>
      </c>
      <c r="J486" s="285"/>
      <c r="K486" s="286">
        <f>E486*J486</f>
        <v>0</v>
      </c>
      <c r="O486" s="278">
        <v>2</v>
      </c>
      <c r="AA486" s="247">
        <v>12</v>
      </c>
      <c r="AB486" s="247">
        <v>0</v>
      </c>
      <c r="AC486" s="247">
        <v>208</v>
      </c>
      <c r="AZ486" s="247">
        <v>1</v>
      </c>
      <c r="BA486" s="247">
        <f>IF(AZ486=1,G486,0)</f>
        <v>0</v>
      </c>
      <c r="BB486" s="247">
        <f>IF(AZ486=2,G486,0)</f>
        <v>0</v>
      </c>
      <c r="BC486" s="247">
        <f>IF(AZ486=3,G486,0)</f>
        <v>0</v>
      </c>
      <c r="BD486" s="247">
        <f>IF(AZ486=4,G486,0)</f>
        <v>0</v>
      </c>
      <c r="BE486" s="247">
        <f>IF(AZ486=5,G486,0)</f>
        <v>0</v>
      </c>
      <c r="CA486" s="278">
        <v>12</v>
      </c>
      <c r="CB486" s="278">
        <v>0</v>
      </c>
    </row>
    <row r="487" spans="1:80">
      <c r="A487" s="279">
        <v>131</v>
      </c>
      <c r="B487" s="280" t="s">
        <v>640</v>
      </c>
      <c r="C487" s="281" t="s">
        <v>641</v>
      </c>
      <c r="D487" s="282" t="s">
        <v>631</v>
      </c>
      <c r="E487" s="283">
        <v>1</v>
      </c>
      <c r="F487" s="283">
        <v>0</v>
      </c>
      <c r="G487" s="284">
        <f>E487*F487</f>
        <v>0</v>
      </c>
      <c r="H487" s="285">
        <v>0</v>
      </c>
      <c r="I487" s="286">
        <f>E487*H487</f>
        <v>0</v>
      </c>
      <c r="J487" s="285"/>
      <c r="K487" s="286">
        <f>E487*J487</f>
        <v>0</v>
      </c>
      <c r="O487" s="278">
        <v>2</v>
      </c>
      <c r="AA487" s="247">
        <v>12</v>
      </c>
      <c r="AB487" s="247">
        <v>0</v>
      </c>
      <c r="AC487" s="247">
        <v>209</v>
      </c>
      <c r="AZ487" s="247">
        <v>1</v>
      </c>
      <c r="BA487" s="247">
        <f>IF(AZ487=1,G487,0)</f>
        <v>0</v>
      </c>
      <c r="BB487" s="247">
        <f>IF(AZ487=2,G487,0)</f>
        <v>0</v>
      </c>
      <c r="BC487" s="247">
        <f>IF(AZ487=3,G487,0)</f>
        <v>0</v>
      </c>
      <c r="BD487" s="247">
        <f>IF(AZ487=4,G487,0)</f>
        <v>0</v>
      </c>
      <c r="BE487" s="247">
        <f>IF(AZ487=5,G487,0)</f>
        <v>0</v>
      </c>
      <c r="CA487" s="278">
        <v>12</v>
      </c>
      <c r="CB487" s="278">
        <v>0</v>
      </c>
    </row>
    <row r="488" spans="1:80">
      <c r="A488" s="279">
        <v>132</v>
      </c>
      <c r="B488" s="280" t="s">
        <v>642</v>
      </c>
      <c r="C488" s="281" t="s">
        <v>643</v>
      </c>
      <c r="D488" s="282" t="s">
        <v>631</v>
      </c>
      <c r="E488" s="283">
        <v>1</v>
      </c>
      <c r="F488" s="283">
        <v>0</v>
      </c>
      <c r="G488" s="284">
        <f>E488*F488</f>
        <v>0</v>
      </c>
      <c r="H488" s="285">
        <v>0</v>
      </c>
      <c r="I488" s="286">
        <f>E488*H488</f>
        <v>0</v>
      </c>
      <c r="J488" s="285"/>
      <c r="K488" s="286">
        <f>E488*J488</f>
        <v>0</v>
      </c>
      <c r="O488" s="278">
        <v>2</v>
      </c>
      <c r="AA488" s="247">
        <v>12</v>
      </c>
      <c r="AB488" s="247">
        <v>0</v>
      </c>
      <c r="AC488" s="247">
        <v>210</v>
      </c>
      <c r="AZ488" s="247">
        <v>1</v>
      </c>
      <c r="BA488" s="247">
        <f>IF(AZ488=1,G488,0)</f>
        <v>0</v>
      </c>
      <c r="BB488" s="247">
        <f>IF(AZ488=2,G488,0)</f>
        <v>0</v>
      </c>
      <c r="BC488" s="247">
        <f>IF(AZ488=3,G488,0)</f>
        <v>0</v>
      </c>
      <c r="BD488" s="247">
        <f>IF(AZ488=4,G488,0)</f>
        <v>0</v>
      </c>
      <c r="BE488" s="247">
        <f>IF(AZ488=5,G488,0)</f>
        <v>0</v>
      </c>
      <c r="CA488" s="278">
        <v>12</v>
      </c>
      <c r="CB488" s="278">
        <v>0</v>
      </c>
    </row>
    <row r="489" spans="1:80">
      <c r="A489" s="298"/>
      <c r="B489" s="299" t="s">
        <v>96</v>
      </c>
      <c r="C489" s="300" t="s">
        <v>574</v>
      </c>
      <c r="D489" s="301"/>
      <c r="E489" s="302"/>
      <c r="F489" s="303"/>
      <c r="G489" s="304">
        <f>SUM(G455:G488)</f>
        <v>0</v>
      </c>
      <c r="H489" s="305"/>
      <c r="I489" s="306">
        <f>SUM(I455:I488)</f>
        <v>0</v>
      </c>
      <c r="J489" s="305"/>
      <c r="K489" s="306">
        <f>SUM(K455:K488)</f>
        <v>0</v>
      </c>
      <c r="O489" s="278">
        <v>4</v>
      </c>
      <c r="BA489" s="307">
        <f>SUM(BA455:BA488)</f>
        <v>0</v>
      </c>
      <c r="BB489" s="307">
        <f>SUM(BB455:BB488)</f>
        <v>0</v>
      </c>
      <c r="BC489" s="307">
        <f>SUM(BC455:BC488)</f>
        <v>0</v>
      </c>
      <c r="BD489" s="307">
        <f>SUM(BD455:BD488)</f>
        <v>0</v>
      </c>
      <c r="BE489" s="307">
        <f>SUM(BE455:BE488)</f>
        <v>0</v>
      </c>
    </row>
    <row r="490" spans="1:80">
      <c r="A490" s="268" t="s">
        <v>93</v>
      </c>
      <c r="B490" s="269" t="s">
        <v>644</v>
      </c>
      <c r="C490" s="270" t="s">
        <v>645</v>
      </c>
      <c r="D490" s="271"/>
      <c r="E490" s="272"/>
      <c r="F490" s="272"/>
      <c r="G490" s="273"/>
      <c r="H490" s="274"/>
      <c r="I490" s="275"/>
      <c r="J490" s="276"/>
      <c r="K490" s="277"/>
      <c r="O490" s="278">
        <v>1</v>
      </c>
    </row>
    <row r="491" spans="1:80">
      <c r="A491" s="279">
        <v>133</v>
      </c>
      <c r="B491" s="280" t="s">
        <v>647</v>
      </c>
      <c r="C491" s="281" t="s">
        <v>648</v>
      </c>
      <c r="D491" s="282" t="s">
        <v>106</v>
      </c>
      <c r="E491" s="283">
        <v>7.8666999999999998</v>
      </c>
      <c r="F491" s="283">
        <v>0</v>
      </c>
      <c r="G491" s="284">
        <f>E491*F491</f>
        <v>0</v>
      </c>
      <c r="H491" s="285">
        <v>2.5251399999999999</v>
      </c>
      <c r="I491" s="286">
        <f>E491*H491</f>
        <v>19.864518837999999</v>
      </c>
      <c r="J491" s="285">
        <v>0</v>
      </c>
      <c r="K491" s="286">
        <f>E491*J491</f>
        <v>0</v>
      </c>
      <c r="O491" s="278">
        <v>2</v>
      </c>
      <c r="AA491" s="247">
        <v>1</v>
      </c>
      <c r="AB491" s="247">
        <v>1</v>
      </c>
      <c r="AC491" s="247">
        <v>1</v>
      </c>
      <c r="AZ491" s="247">
        <v>1</v>
      </c>
      <c r="BA491" s="247">
        <f>IF(AZ491=1,G491,0)</f>
        <v>0</v>
      </c>
      <c r="BB491" s="247">
        <f>IF(AZ491=2,G491,0)</f>
        <v>0</v>
      </c>
      <c r="BC491" s="247">
        <f>IF(AZ491=3,G491,0)</f>
        <v>0</v>
      </c>
      <c r="BD491" s="247">
        <f>IF(AZ491=4,G491,0)</f>
        <v>0</v>
      </c>
      <c r="BE491" s="247">
        <f>IF(AZ491=5,G491,0)</f>
        <v>0</v>
      </c>
      <c r="CA491" s="278">
        <v>1</v>
      </c>
      <c r="CB491" s="278">
        <v>1</v>
      </c>
    </row>
    <row r="492" spans="1:80">
      <c r="A492" s="287"/>
      <c r="B492" s="290"/>
      <c r="C492" s="291" t="s">
        <v>649</v>
      </c>
      <c r="D492" s="292"/>
      <c r="E492" s="293">
        <v>0</v>
      </c>
      <c r="F492" s="294"/>
      <c r="G492" s="295"/>
      <c r="H492" s="296"/>
      <c r="I492" s="288"/>
      <c r="J492" s="297"/>
      <c r="K492" s="288"/>
      <c r="M492" s="289" t="s">
        <v>649</v>
      </c>
      <c r="O492" s="278"/>
    </row>
    <row r="493" spans="1:80">
      <c r="A493" s="287"/>
      <c r="B493" s="290"/>
      <c r="C493" s="291" t="s">
        <v>650</v>
      </c>
      <c r="D493" s="292"/>
      <c r="E493" s="293">
        <v>7.8666999999999998</v>
      </c>
      <c r="F493" s="294"/>
      <c r="G493" s="295"/>
      <c r="H493" s="296"/>
      <c r="I493" s="288"/>
      <c r="J493" s="297"/>
      <c r="K493" s="288"/>
      <c r="M493" s="289" t="s">
        <v>650</v>
      </c>
      <c r="O493" s="278"/>
    </row>
    <row r="494" spans="1:80">
      <c r="A494" s="279">
        <v>134</v>
      </c>
      <c r="B494" s="280" t="s">
        <v>651</v>
      </c>
      <c r="C494" s="281" t="s">
        <v>652</v>
      </c>
      <c r="D494" s="282" t="s">
        <v>227</v>
      </c>
      <c r="E494" s="283">
        <v>2</v>
      </c>
      <c r="F494" s="283">
        <v>0</v>
      </c>
      <c r="G494" s="284">
        <f>E494*F494</f>
        <v>0</v>
      </c>
      <c r="H494" s="285">
        <v>5.6529999999999997E-2</v>
      </c>
      <c r="I494" s="286">
        <f>E494*H494</f>
        <v>0.11305999999999999</v>
      </c>
      <c r="J494" s="285">
        <v>0</v>
      </c>
      <c r="K494" s="286">
        <f>E494*J494</f>
        <v>0</v>
      </c>
      <c r="O494" s="278">
        <v>2</v>
      </c>
      <c r="AA494" s="247">
        <v>1</v>
      </c>
      <c r="AB494" s="247">
        <v>1</v>
      </c>
      <c r="AC494" s="247">
        <v>1</v>
      </c>
      <c r="AZ494" s="247">
        <v>1</v>
      </c>
      <c r="BA494" s="247">
        <f>IF(AZ494=1,G494,0)</f>
        <v>0</v>
      </c>
      <c r="BB494" s="247">
        <f>IF(AZ494=2,G494,0)</f>
        <v>0</v>
      </c>
      <c r="BC494" s="247">
        <f>IF(AZ494=3,G494,0)</f>
        <v>0</v>
      </c>
      <c r="BD494" s="247">
        <f>IF(AZ494=4,G494,0)</f>
        <v>0</v>
      </c>
      <c r="BE494" s="247">
        <f>IF(AZ494=5,G494,0)</f>
        <v>0</v>
      </c>
      <c r="CA494" s="278">
        <v>1</v>
      </c>
      <c r="CB494" s="278">
        <v>1</v>
      </c>
    </row>
    <row r="495" spans="1:80">
      <c r="A495" s="287"/>
      <c r="B495" s="290"/>
      <c r="C495" s="291" t="s">
        <v>649</v>
      </c>
      <c r="D495" s="292"/>
      <c r="E495" s="293">
        <v>0</v>
      </c>
      <c r="F495" s="294"/>
      <c r="G495" s="295"/>
      <c r="H495" s="296"/>
      <c r="I495" s="288"/>
      <c r="J495" s="297"/>
      <c r="K495" s="288"/>
      <c r="M495" s="289" t="s">
        <v>649</v>
      </c>
      <c r="O495" s="278"/>
    </row>
    <row r="496" spans="1:80">
      <c r="A496" s="287"/>
      <c r="B496" s="290"/>
      <c r="C496" s="291" t="s">
        <v>653</v>
      </c>
      <c r="D496" s="292"/>
      <c r="E496" s="293">
        <v>2</v>
      </c>
      <c r="F496" s="294"/>
      <c r="G496" s="295"/>
      <c r="H496" s="296"/>
      <c r="I496" s="288"/>
      <c r="J496" s="297"/>
      <c r="K496" s="288"/>
      <c r="M496" s="289" t="s">
        <v>653</v>
      </c>
      <c r="O496" s="278"/>
    </row>
    <row r="497" spans="1:80">
      <c r="A497" s="279">
        <v>135</v>
      </c>
      <c r="B497" s="280" t="s">
        <v>654</v>
      </c>
      <c r="C497" s="281" t="s">
        <v>655</v>
      </c>
      <c r="D497" s="282" t="s">
        <v>227</v>
      </c>
      <c r="E497" s="283">
        <v>2</v>
      </c>
      <c r="F497" s="283">
        <v>0</v>
      </c>
      <c r="G497" s="284">
        <f>E497*F497</f>
        <v>0</v>
      </c>
      <c r="H497" s="285">
        <v>0</v>
      </c>
      <c r="I497" s="286">
        <f>E497*H497</f>
        <v>0</v>
      </c>
      <c r="J497" s="285">
        <v>0</v>
      </c>
      <c r="K497" s="286">
        <f>E497*J497</f>
        <v>0</v>
      </c>
      <c r="O497" s="278">
        <v>2</v>
      </c>
      <c r="AA497" s="247">
        <v>1</v>
      </c>
      <c r="AB497" s="247">
        <v>1</v>
      </c>
      <c r="AC497" s="247">
        <v>1</v>
      </c>
      <c r="AZ497" s="247">
        <v>1</v>
      </c>
      <c r="BA497" s="247">
        <f>IF(AZ497=1,G497,0)</f>
        <v>0</v>
      </c>
      <c r="BB497" s="247">
        <f>IF(AZ497=2,G497,0)</f>
        <v>0</v>
      </c>
      <c r="BC497" s="247">
        <f>IF(AZ497=3,G497,0)</f>
        <v>0</v>
      </c>
      <c r="BD497" s="247">
        <f>IF(AZ497=4,G497,0)</f>
        <v>0</v>
      </c>
      <c r="BE497" s="247">
        <f>IF(AZ497=5,G497,0)</f>
        <v>0</v>
      </c>
      <c r="CA497" s="278">
        <v>1</v>
      </c>
      <c r="CB497" s="278">
        <v>1</v>
      </c>
    </row>
    <row r="498" spans="1:80">
      <c r="A498" s="279">
        <v>136</v>
      </c>
      <c r="B498" s="280" t="s">
        <v>656</v>
      </c>
      <c r="C498" s="281" t="s">
        <v>657</v>
      </c>
      <c r="D498" s="282" t="s">
        <v>227</v>
      </c>
      <c r="E498" s="283">
        <v>80</v>
      </c>
      <c r="F498" s="283">
        <v>0</v>
      </c>
      <c r="G498" s="284">
        <f>E498*F498</f>
        <v>0</v>
      </c>
      <c r="H498" s="285">
        <v>1.3169999999999999E-2</v>
      </c>
      <c r="I498" s="286">
        <f>E498*H498</f>
        <v>1.0535999999999999</v>
      </c>
      <c r="J498" s="285">
        <v>0</v>
      </c>
      <c r="K498" s="286">
        <f>E498*J498</f>
        <v>0</v>
      </c>
      <c r="O498" s="278">
        <v>2</v>
      </c>
      <c r="AA498" s="247">
        <v>1</v>
      </c>
      <c r="AB498" s="247">
        <v>1</v>
      </c>
      <c r="AC498" s="247">
        <v>1</v>
      </c>
      <c r="AZ498" s="247">
        <v>1</v>
      </c>
      <c r="BA498" s="247">
        <f>IF(AZ498=1,G498,0)</f>
        <v>0</v>
      </c>
      <c r="BB498" s="247">
        <f>IF(AZ498=2,G498,0)</f>
        <v>0</v>
      </c>
      <c r="BC498" s="247">
        <f>IF(AZ498=3,G498,0)</f>
        <v>0</v>
      </c>
      <c r="BD498" s="247">
        <f>IF(AZ498=4,G498,0)</f>
        <v>0</v>
      </c>
      <c r="BE498" s="247">
        <f>IF(AZ498=5,G498,0)</f>
        <v>0</v>
      </c>
      <c r="CA498" s="278">
        <v>1</v>
      </c>
      <c r="CB498" s="278">
        <v>1</v>
      </c>
    </row>
    <row r="499" spans="1:80">
      <c r="A499" s="287"/>
      <c r="B499" s="290"/>
      <c r="C499" s="291" t="s">
        <v>658</v>
      </c>
      <c r="D499" s="292"/>
      <c r="E499" s="293">
        <v>80</v>
      </c>
      <c r="F499" s="294"/>
      <c r="G499" s="295"/>
      <c r="H499" s="296"/>
      <c r="I499" s="288"/>
      <c r="J499" s="297"/>
      <c r="K499" s="288"/>
      <c r="M499" s="289" t="s">
        <v>658</v>
      </c>
      <c r="O499" s="278"/>
    </row>
    <row r="500" spans="1:80" ht="22.5">
      <c r="A500" s="279">
        <v>137</v>
      </c>
      <c r="B500" s="280" t="s">
        <v>659</v>
      </c>
      <c r="C500" s="281" t="s">
        <v>660</v>
      </c>
      <c r="D500" s="282" t="s">
        <v>220</v>
      </c>
      <c r="E500" s="283">
        <v>0.18479999999999999</v>
      </c>
      <c r="F500" s="283">
        <v>0</v>
      </c>
      <c r="G500" s="284">
        <f>E500*F500</f>
        <v>0</v>
      </c>
      <c r="H500" s="285">
        <v>1.0512600000000001</v>
      </c>
      <c r="I500" s="286">
        <f>E500*H500</f>
        <v>0.194272848</v>
      </c>
      <c r="J500" s="285">
        <v>0</v>
      </c>
      <c r="K500" s="286">
        <f>E500*J500</f>
        <v>0</v>
      </c>
      <c r="O500" s="278">
        <v>2</v>
      </c>
      <c r="AA500" s="247">
        <v>1</v>
      </c>
      <c r="AB500" s="247">
        <v>1</v>
      </c>
      <c r="AC500" s="247">
        <v>1</v>
      </c>
      <c r="AZ500" s="247">
        <v>1</v>
      </c>
      <c r="BA500" s="247">
        <f>IF(AZ500=1,G500,0)</f>
        <v>0</v>
      </c>
      <c r="BB500" s="247">
        <f>IF(AZ500=2,G500,0)</f>
        <v>0</v>
      </c>
      <c r="BC500" s="247">
        <f>IF(AZ500=3,G500,0)</f>
        <v>0</v>
      </c>
      <c r="BD500" s="247">
        <f>IF(AZ500=4,G500,0)</f>
        <v>0</v>
      </c>
      <c r="BE500" s="247">
        <f>IF(AZ500=5,G500,0)</f>
        <v>0</v>
      </c>
      <c r="CA500" s="278">
        <v>1</v>
      </c>
      <c r="CB500" s="278">
        <v>1</v>
      </c>
    </row>
    <row r="501" spans="1:80">
      <c r="A501" s="287"/>
      <c r="B501" s="290"/>
      <c r="C501" s="291" t="s">
        <v>661</v>
      </c>
      <c r="D501" s="292"/>
      <c r="E501" s="293">
        <v>0.18479999999999999</v>
      </c>
      <c r="F501" s="294"/>
      <c r="G501" s="295"/>
      <c r="H501" s="296"/>
      <c r="I501" s="288"/>
      <c r="J501" s="297"/>
      <c r="K501" s="288"/>
      <c r="M501" s="289" t="s">
        <v>661</v>
      </c>
      <c r="O501" s="278"/>
    </row>
    <row r="502" spans="1:80">
      <c r="A502" s="298"/>
      <c r="B502" s="299" t="s">
        <v>96</v>
      </c>
      <c r="C502" s="300" t="s">
        <v>646</v>
      </c>
      <c r="D502" s="301"/>
      <c r="E502" s="302"/>
      <c r="F502" s="303"/>
      <c r="G502" s="304">
        <f>SUM(G490:G501)</f>
        <v>0</v>
      </c>
      <c r="H502" s="305"/>
      <c r="I502" s="306">
        <f>SUM(I490:I501)</f>
        <v>21.225451686</v>
      </c>
      <c r="J502" s="305"/>
      <c r="K502" s="306">
        <f>SUM(K490:K501)</f>
        <v>0</v>
      </c>
      <c r="O502" s="278">
        <v>4</v>
      </c>
      <c r="BA502" s="307">
        <f>SUM(BA490:BA501)</f>
        <v>0</v>
      </c>
      <c r="BB502" s="307">
        <f>SUM(BB490:BB501)</f>
        <v>0</v>
      </c>
      <c r="BC502" s="307">
        <f>SUM(BC490:BC501)</f>
        <v>0</v>
      </c>
      <c r="BD502" s="307">
        <f>SUM(BD490:BD501)</f>
        <v>0</v>
      </c>
      <c r="BE502" s="307">
        <f>SUM(BE490:BE501)</f>
        <v>0</v>
      </c>
    </row>
    <row r="503" spans="1:80">
      <c r="A503" s="268" t="s">
        <v>93</v>
      </c>
      <c r="B503" s="269" t="s">
        <v>662</v>
      </c>
      <c r="C503" s="270" t="s">
        <v>663</v>
      </c>
      <c r="D503" s="271"/>
      <c r="E503" s="272"/>
      <c r="F503" s="272"/>
      <c r="G503" s="273"/>
      <c r="H503" s="274"/>
      <c r="I503" s="275"/>
      <c r="J503" s="276"/>
      <c r="K503" s="277"/>
      <c r="O503" s="278">
        <v>1</v>
      </c>
    </row>
    <row r="504" spans="1:80">
      <c r="A504" s="279">
        <v>138</v>
      </c>
      <c r="B504" s="280" t="s">
        <v>665</v>
      </c>
      <c r="C504" s="281" t="s">
        <v>666</v>
      </c>
      <c r="D504" s="282" t="s">
        <v>106</v>
      </c>
      <c r="E504" s="283">
        <v>3.101</v>
      </c>
      <c r="F504" s="283">
        <v>0</v>
      </c>
      <c r="G504" s="284">
        <f>E504*F504</f>
        <v>0</v>
      </c>
      <c r="H504" s="285">
        <v>2.52508</v>
      </c>
      <c r="I504" s="286">
        <f>E504*H504</f>
        <v>7.8302730799999996</v>
      </c>
      <c r="J504" s="285">
        <v>0</v>
      </c>
      <c r="K504" s="286">
        <f>E504*J504</f>
        <v>0</v>
      </c>
      <c r="O504" s="278">
        <v>2</v>
      </c>
      <c r="AA504" s="247">
        <v>1</v>
      </c>
      <c r="AB504" s="247">
        <v>1</v>
      </c>
      <c r="AC504" s="247">
        <v>1</v>
      </c>
      <c r="AZ504" s="247">
        <v>1</v>
      </c>
      <c r="BA504" s="247">
        <f>IF(AZ504=1,G504,0)</f>
        <v>0</v>
      </c>
      <c r="BB504" s="247">
        <f>IF(AZ504=2,G504,0)</f>
        <v>0</v>
      </c>
      <c r="BC504" s="247">
        <f>IF(AZ504=3,G504,0)</f>
        <v>0</v>
      </c>
      <c r="BD504" s="247">
        <f>IF(AZ504=4,G504,0)</f>
        <v>0</v>
      </c>
      <c r="BE504" s="247">
        <f>IF(AZ504=5,G504,0)</f>
        <v>0</v>
      </c>
      <c r="CA504" s="278">
        <v>1</v>
      </c>
      <c r="CB504" s="278">
        <v>1</v>
      </c>
    </row>
    <row r="505" spans="1:80">
      <c r="A505" s="287"/>
      <c r="B505" s="290"/>
      <c r="C505" s="291" t="s">
        <v>667</v>
      </c>
      <c r="D505" s="292"/>
      <c r="E505" s="293">
        <v>0</v>
      </c>
      <c r="F505" s="294"/>
      <c r="G505" s="295"/>
      <c r="H505" s="296"/>
      <c r="I505" s="288"/>
      <c r="J505" s="297"/>
      <c r="K505" s="288"/>
      <c r="M505" s="289" t="s">
        <v>667</v>
      </c>
      <c r="O505" s="278"/>
    </row>
    <row r="506" spans="1:80">
      <c r="A506" s="287"/>
      <c r="B506" s="290"/>
      <c r="C506" s="291" t="s">
        <v>668</v>
      </c>
      <c r="D506" s="292"/>
      <c r="E506" s="293">
        <v>2.7376</v>
      </c>
      <c r="F506" s="294"/>
      <c r="G506" s="295"/>
      <c r="H506" s="296"/>
      <c r="I506" s="288"/>
      <c r="J506" s="297"/>
      <c r="K506" s="288"/>
      <c r="M506" s="289" t="s">
        <v>668</v>
      </c>
      <c r="O506" s="278"/>
    </row>
    <row r="507" spans="1:80">
      <c r="A507" s="287"/>
      <c r="B507" s="290"/>
      <c r="C507" s="291" t="s">
        <v>669</v>
      </c>
      <c r="D507" s="292"/>
      <c r="E507" s="293">
        <v>0</v>
      </c>
      <c r="F507" s="294"/>
      <c r="G507" s="295"/>
      <c r="H507" s="296"/>
      <c r="I507" s="288"/>
      <c r="J507" s="297"/>
      <c r="K507" s="288"/>
      <c r="M507" s="289" t="s">
        <v>669</v>
      </c>
      <c r="O507" s="278"/>
    </row>
    <row r="508" spans="1:80">
      <c r="A508" s="287"/>
      <c r="B508" s="290"/>
      <c r="C508" s="291" t="s">
        <v>670</v>
      </c>
      <c r="D508" s="292"/>
      <c r="E508" s="293">
        <v>0.3634</v>
      </c>
      <c r="F508" s="294"/>
      <c r="G508" s="295"/>
      <c r="H508" s="296"/>
      <c r="I508" s="288"/>
      <c r="J508" s="297"/>
      <c r="K508" s="288"/>
      <c r="M508" s="289" t="s">
        <v>670</v>
      </c>
      <c r="O508" s="278"/>
    </row>
    <row r="509" spans="1:80" ht="22.5">
      <c r="A509" s="279">
        <v>139</v>
      </c>
      <c r="B509" s="280" t="s">
        <v>671</v>
      </c>
      <c r="C509" s="281" t="s">
        <v>672</v>
      </c>
      <c r="D509" s="282" t="s">
        <v>220</v>
      </c>
      <c r="E509" s="283">
        <v>0.1908</v>
      </c>
      <c r="F509" s="283">
        <v>0</v>
      </c>
      <c r="G509" s="284">
        <f>E509*F509</f>
        <v>0</v>
      </c>
      <c r="H509" s="285">
        <v>1.0579400000000001</v>
      </c>
      <c r="I509" s="286">
        <f>E509*H509</f>
        <v>0.201854952</v>
      </c>
      <c r="J509" s="285">
        <v>0</v>
      </c>
      <c r="K509" s="286">
        <f>E509*J509</f>
        <v>0</v>
      </c>
      <c r="O509" s="278">
        <v>2</v>
      </c>
      <c r="AA509" s="247">
        <v>1</v>
      </c>
      <c r="AB509" s="247">
        <v>1</v>
      </c>
      <c r="AC509" s="247">
        <v>1</v>
      </c>
      <c r="AZ509" s="247">
        <v>1</v>
      </c>
      <c r="BA509" s="247">
        <f>IF(AZ509=1,G509,0)</f>
        <v>0</v>
      </c>
      <c r="BB509" s="247">
        <f>IF(AZ509=2,G509,0)</f>
        <v>0</v>
      </c>
      <c r="BC509" s="247">
        <f>IF(AZ509=3,G509,0)</f>
        <v>0</v>
      </c>
      <c r="BD509" s="247">
        <f>IF(AZ509=4,G509,0)</f>
        <v>0</v>
      </c>
      <c r="BE509" s="247">
        <f>IF(AZ509=5,G509,0)</f>
        <v>0</v>
      </c>
      <c r="CA509" s="278">
        <v>1</v>
      </c>
      <c r="CB509" s="278">
        <v>1</v>
      </c>
    </row>
    <row r="510" spans="1:80">
      <c r="A510" s="287"/>
      <c r="B510" s="290"/>
      <c r="C510" s="291" t="s">
        <v>667</v>
      </c>
      <c r="D510" s="292"/>
      <c r="E510" s="293">
        <v>0</v>
      </c>
      <c r="F510" s="294"/>
      <c r="G510" s="295"/>
      <c r="H510" s="296"/>
      <c r="I510" s="288"/>
      <c r="J510" s="297"/>
      <c r="K510" s="288"/>
      <c r="M510" s="289" t="s">
        <v>667</v>
      </c>
      <c r="O510" s="278"/>
    </row>
    <row r="511" spans="1:80">
      <c r="A511" s="287"/>
      <c r="B511" s="290"/>
      <c r="C511" s="291" t="s">
        <v>673</v>
      </c>
      <c r="D511" s="292"/>
      <c r="E511" s="293">
        <v>0.1656</v>
      </c>
      <c r="F511" s="294"/>
      <c r="G511" s="295"/>
      <c r="H511" s="296"/>
      <c r="I511" s="288"/>
      <c r="J511" s="297"/>
      <c r="K511" s="288"/>
      <c r="M511" s="289" t="s">
        <v>673</v>
      </c>
      <c r="O511" s="278"/>
    </row>
    <row r="512" spans="1:80">
      <c r="A512" s="287"/>
      <c r="B512" s="290"/>
      <c r="C512" s="291" t="s">
        <v>669</v>
      </c>
      <c r="D512" s="292"/>
      <c r="E512" s="293">
        <v>0</v>
      </c>
      <c r="F512" s="294"/>
      <c r="G512" s="295"/>
      <c r="H512" s="296"/>
      <c r="I512" s="288"/>
      <c r="J512" s="297"/>
      <c r="K512" s="288"/>
      <c r="M512" s="289" t="s">
        <v>669</v>
      </c>
      <c r="O512" s="278"/>
    </row>
    <row r="513" spans="1:80">
      <c r="A513" s="287"/>
      <c r="B513" s="290"/>
      <c r="C513" s="291" t="s">
        <v>674</v>
      </c>
      <c r="D513" s="292"/>
      <c r="E513" s="293">
        <v>2.5100000000000001E-2</v>
      </c>
      <c r="F513" s="294"/>
      <c r="G513" s="295"/>
      <c r="H513" s="296"/>
      <c r="I513" s="288"/>
      <c r="J513" s="297"/>
      <c r="K513" s="288"/>
      <c r="M513" s="289" t="s">
        <v>674</v>
      </c>
      <c r="O513" s="278"/>
    </row>
    <row r="514" spans="1:80">
      <c r="A514" s="279">
        <v>140</v>
      </c>
      <c r="B514" s="280" t="s">
        <v>675</v>
      </c>
      <c r="C514" s="281" t="s">
        <v>676</v>
      </c>
      <c r="D514" s="282" t="s">
        <v>227</v>
      </c>
      <c r="E514" s="283">
        <v>19.706</v>
      </c>
      <c r="F514" s="283">
        <v>0</v>
      </c>
      <c r="G514" s="284">
        <f>E514*F514</f>
        <v>0</v>
      </c>
      <c r="H514" s="285">
        <v>4.5969999999999997E-2</v>
      </c>
      <c r="I514" s="286">
        <f>E514*H514</f>
        <v>0.90588481999999992</v>
      </c>
      <c r="J514" s="285">
        <v>0</v>
      </c>
      <c r="K514" s="286">
        <f>E514*J514</f>
        <v>0</v>
      </c>
      <c r="O514" s="278">
        <v>2</v>
      </c>
      <c r="AA514" s="247">
        <v>1</v>
      </c>
      <c r="AB514" s="247">
        <v>1</v>
      </c>
      <c r="AC514" s="247">
        <v>1</v>
      </c>
      <c r="AZ514" s="247">
        <v>1</v>
      </c>
      <c r="BA514" s="247">
        <f>IF(AZ514=1,G514,0)</f>
        <v>0</v>
      </c>
      <c r="BB514" s="247">
        <f>IF(AZ514=2,G514,0)</f>
        <v>0</v>
      </c>
      <c r="BC514" s="247">
        <f>IF(AZ514=3,G514,0)</f>
        <v>0</v>
      </c>
      <c r="BD514" s="247">
        <f>IF(AZ514=4,G514,0)</f>
        <v>0</v>
      </c>
      <c r="BE514" s="247">
        <f>IF(AZ514=5,G514,0)</f>
        <v>0</v>
      </c>
      <c r="CA514" s="278">
        <v>1</v>
      </c>
      <c r="CB514" s="278">
        <v>1</v>
      </c>
    </row>
    <row r="515" spans="1:80">
      <c r="A515" s="287"/>
      <c r="B515" s="290"/>
      <c r="C515" s="291" t="s">
        <v>667</v>
      </c>
      <c r="D515" s="292"/>
      <c r="E515" s="293">
        <v>0</v>
      </c>
      <c r="F515" s="294"/>
      <c r="G515" s="295"/>
      <c r="H515" s="296"/>
      <c r="I515" s="288"/>
      <c r="J515" s="297"/>
      <c r="K515" s="288"/>
      <c r="M515" s="289" t="s">
        <v>667</v>
      </c>
      <c r="O515" s="278"/>
    </row>
    <row r="516" spans="1:80">
      <c r="A516" s="287"/>
      <c r="B516" s="290"/>
      <c r="C516" s="291" t="s">
        <v>677</v>
      </c>
      <c r="D516" s="292"/>
      <c r="E516" s="293">
        <v>17.11</v>
      </c>
      <c r="F516" s="294"/>
      <c r="G516" s="295"/>
      <c r="H516" s="296"/>
      <c r="I516" s="288"/>
      <c r="J516" s="297"/>
      <c r="K516" s="288"/>
      <c r="M516" s="289" t="s">
        <v>677</v>
      </c>
      <c r="O516" s="278"/>
    </row>
    <row r="517" spans="1:80">
      <c r="A517" s="287"/>
      <c r="B517" s="290"/>
      <c r="C517" s="291" t="s">
        <v>669</v>
      </c>
      <c r="D517" s="292"/>
      <c r="E517" s="293">
        <v>0</v>
      </c>
      <c r="F517" s="294"/>
      <c r="G517" s="295"/>
      <c r="H517" s="296"/>
      <c r="I517" s="288"/>
      <c r="J517" s="297"/>
      <c r="K517" s="288"/>
      <c r="M517" s="289" t="s">
        <v>669</v>
      </c>
      <c r="O517" s="278"/>
    </row>
    <row r="518" spans="1:80">
      <c r="A518" s="287"/>
      <c r="B518" s="290"/>
      <c r="C518" s="291" t="s">
        <v>678</v>
      </c>
      <c r="D518" s="292"/>
      <c r="E518" s="293">
        <v>2.5960000000000001</v>
      </c>
      <c r="F518" s="294"/>
      <c r="G518" s="295"/>
      <c r="H518" s="296"/>
      <c r="I518" s="288"/>
      <c r="J518" s="297"/>
      <c r="K518" s="288"/>
      <c r="M518" s="289" t="s">
        <v>678</v>
      </c>
      <c r="O518" s="278"/>
    </row>
    <row r="519" spans="1:80">
      <c r="A519" s="279">
        <v>141</v>
      </c>
      <c r="B519" s="280" t="s">
        <v>679</v>
      </c>
      <c r="C519" s="281" t="s">
        <v>680</v>
      </c>
      <c r="D519" s="282" t="s">
        <v>227</v>
      </c>
      <c r="E519" s="283">
        <v>19.71</v>
      </c>
      <c r="F519" s="283">
        <v>0</v>
      </c>
      <c r="G519" s="284">
        <f>E519*F519</f>
        <v>0</v>
      </c>
      <c r="H519" s="285">
        <v>0</v>
      </c>
      <c r="I519" s="286">
        <f>E519*H519</f>
        <v>0</v>
      </c>
      <c r="J519" s="285">
        <v>0</v>
      </c>
      <c r="K519" s="286">
        <f>E519*J519</f>
        <v>0</v>
      </c>
      <c r="O519" s="278">
        <v>2</v>
      </c>
      <c r="AA519" s="247">
        <v>1</v>
      </c>
      <c r="AB519" s="247">
        <v>1</v>
      </c>
      <c r="AC519" s="247">
        <v>1</v>
      </c>
      <c r="AZ519" s="247">
        <v>1</v>
      </c>
      <c r="BA519" s="247">
        <f>IF(AZ519=1,G519,0)</f>
        <v>0</v>
      </c>
      <c r="BB519" s="247">
        <f>IF(AZ519=2,G519,0)</f>
        <v>0</v>
      </c>
      <c r="BC519" s="247">
        <f>IF(AZ519=3,G519,0)</f>
        <v>0</v>
      </c>
      <c r="BD519" s="247">
        <f>IF(AZ519=4,G519,0)</f>
        <v>0</v>
      </c>
      <c r="BE519" s="247">
        <f>IF(AZ519=5,G519,0)</f>
        <v>0</v>
      </c>
      <c r="CA519" s="278">
        <v>1</v>
      </c>
      <c r="CB519" s="278">
        <v>1</v>
      </c>
    </row>
    <row r="520" spans="1:80">
      <c r="A520" s="279">
        <v>142</v>
      </c>
      <c r="B520" s="280" t="s">
        <v>681</v>
      </c>
      <c r="C520" s="281" t="s">
        <v>682</v>
      </c>
      <c r="D520" s="282" t="s">
        <v>338</v>
      </c>
      <c r="E520" s="283">
        <v>1.1641999999999999</v>
      </c>
      <c r="F520" s="283">
        <v>0</v>
      </c>
      <c r="G520" s="284">
        <f>E520*F520</f>
        <v>0</v>
      </c>
      <c r="H520" s="285">
        <v>0.11369</v>
      </c>
      <c r="I520" s="286">
        <f>E520*H520</f>
        <v>0.132357898</v>
      </c>
      <c r="J520" s="285">
        <v>0</v>
      </c>
      <c r="K520" s="286">
        <f>E520*J520</f>
        <v>0</v>
      </c>
      <c r="O520" s="278">
        <v>2</v>
      </c>
      <c r="AA520" s="247">
        <v>1</v>
      </c>
      <c r="AB520" s="247">
        <v>1</v>
      </c>
      <c r="AC520" s="247">
        <v>1</v>
      </c>
      <c r="AZ520" s="247">
        <v>1</v>
      </c>
      <c r="BA520" s="247">
        <f>IF(AZ520=1,G520,0)</f>
        <v>0</v>
      </c>
      <c r="BB520" s="247">
        <f>IF(AZ520=2,G520,0)</f>
        <v>0</v>
      </c>
      <c r="BC520" s="247">
        <f>IF(AZ520=3,G520,0)</f>
        <v>0</v>
      </c>
      <c r="BD520" s="247">
        <f>IF(AZ520=4,G520,0)</f>
        <v>0</v>
      </c>
      <c r="BE520" s="247">
        <f>IF(AZ520=5,G520,0)</f>
        <v>0</v>
      </c>
      <c r="CA520" s="278">
        <v>1</v>
      </c>
      <c r="CB520" s="278">
        <v>1</v>
      </c>
    </row>
    <row r="521" spans="1:80">
      <c r="A521" s="287"/>
      <c r="B521" s="290"/>
      <c r="C521" s="291" t="s">
        <v>667</v>
      </c>
      <c r="D521" s="292"/>
      <c r="E521" s="293">
        <v>0</v>
      </c>
      <c r="F521" s="294"/>
      <c r="G521" s="295"/>
      <c r="H521" s="296"/>
      <c r="I521" s="288"/>
      <c r="J521" s="297"/>
      <c r="K521" s="288"/>
      <c r="M521" s="289" t="s">
        <v>667</v>
      </c>
      <c r="O521" s="278"/>
    </row>
    <row r="522" spans="1:80">
      <c r="A522" s="287"/>
      <c r="B522" s="290"/>
      <c r="C522" s="291" t="s">
        <v>683</v>
      </c>
      <c r="D522" s="292"/>
      <c r="E522" s="293">
        <v>0.97440000000000004</v>
      </c>
      <c r="F522" s="294"/>
      <c r="G522" s="295"/>
      <c r="H522" s="296"/>
      <c r="I522" s="288"/>
      <c r="J522" s="297"/>
      <c r="K522" s="288"/>
      <c r="M522" s="289" t="s">
        <v>683</v>
      </c>
      <c r="O522" s="278"/>
    </row>
    <row r="523" spans="1:80">
      <c r="A523" s="287"/>
      <c r="B523" s="290"/>
      <c r="C523" s="291" t="s">
        <v>669</v>
      </c>
      <c r="D523" s="292"/>
      <c r="E523" s="293">
        <v>0</v>
      </c>
      <c r="F523" s="294"/>
      <c r="G523" s="295"/>
      <c r="H523" s="296"/>
      <c r="I523" s="288"/>
      <c r="J523" s="297"/>
      <c r="K523" s="288"/>
      <c r="M523" s="289" t="s">
        <v>669</v>
      </c>
      <c r="O523" s="278"/>
    </row>
    <row r="524" spans="1:80">
      <c r="A524" s="287"/>
      <c r="B524" s="290"/>
      <c r="C524" s="291" t="s">
        <v>684</v>
      </c>
      <c r="D524" s="292"/>
      <c r="E524" s="293">
        <v>0.1898</v>
      </c>
      <c r="F524" s="294"/>
      <c r="G524" s="295"/>
      <c r="H524" s="296"/>
      <c r="I524" s="288"/>
      <c r="J524" s="297"/>
      <c r="K524" s="288"/>
      <c r="M524" s="289" t="s">
        <v>684</v>
      </c>
      <c r="O524" s="278"/>
    </row>
    <row r="525" spans="1:80">
      <c r="A525" s="279">
        <v>143</v>
      </c>
      <c r="B525" s="280" t="s">
        <v>685</v>
      </c>
      <c r="C525" s="281" t="s">
        <v>686</v>
      </c>
      <c r="D525" s="282" t="s">
        <v>227</v>
      </c>
      <c r="E525" s="283">
        <v>23.9071</v>
      </c>
      <c r="F525" s="283">
        <v>0</v>
      </c>
      <c r="G525" s="284">
        <f>E525*F525</f>
        <v>0</v>
      </c>
      <c r="H525" s="285">
        <v>2.4170000000000001E-2</v>
      </c>
      <c r="I525" s="286">
        <f>E525*H525</f>
        <v>0.577834607</v>
      </c>
      <c r="J525" s="285">
        <v>0</v>
      </c>
      <c r="K525" s="286">
        <f>E525*J525</f>
        <v>0</v>
      </c>
      <c r="O525" s="278">
        <v>2</v>
      </c>
      <c r="AA525" s="247">
        <v>1</v>
      </c>
      <c r="AB525" s="247">
        <v>1</v>
      </c>
      <c r="AC525" s="247">
        <v>1</v>
      </c>
      <c r="AZ525" s="247">
        <v>1</v>
      </c>
      <c r="BA525" s="247">
        <f>IF(AZ525=1,G525,0)</f>
        <v>0</v>
      </c>
      <c r="BB525" s="247">
        <f>IF(AZ525=2,G525,0)</f>
        <v>0</v>
      </c>
      <c r="BC525" s="247">
        <f>IF(AZ525=3,G525,0)</f>
        <v>0</v>
      </c>
      <c r="BD525" s="247">
        <f>IF(AZ525=4,G525,0)</f>
        <v>0</v>
      </c>
      <c r="BE525" s="247">
        <f>IF(AZ525=5,G525,0)</f>
        <v>0</v>
      </c>
      <c r="CA525" s="278">
        <v>1</v>
      </c>
      <c r="CB525" s="278">
        <v>1</v>
      </c>
    </row>
    <row r="526" spans="1:80">
      <c r="A526" s="287"/>
      <c r="B526" s="290"/>
      <c r="C526" s="291" t="s">
        <v>667</v>
      </c>
      <c r="D526" s="292"/>
      <c r="E526" s="293">
        <v>0</v>
      </c>
      <c r="F526" s="294"/>
      <c r="G526" s="295"/>
      <c r="H526" s="296"/>
      <c r="I526" s="288"/>
      <c r="J526" s="297"/>
      <c r="K526" s="288"/>
      <c r="M526" s="289" t="s">
        <v>667</v>
      </c>
      <c r="O526" s="278"/>
    </row>
    <row r="527" spans="1:80">
      <c r="A527" s="287"/>
      <c r="B527" s="290"/>
      <c r="C527" s="291" t="s">
        <v>687</v>
      </c>
      <c r="D527" s="292"/>
      <c r="E527" s="293">
        <v>18.675999999999998</v>
      </c>
      <c r="F527" s="294"/>
      <c r="G527" s="295"/>
      <c r="H527" s="296"/>
      <c r="I527" s="288"/>
      <c r="J527" s="297"/>
      <c r="K527" s="288"/>
      <c r="M527" s="289" t="s">
        <v>687</v>
      </c>
      <c r="O527" s="278"/>
    </row>
    <row r="528" spans="1:80">
      <c r="A528" s="287"/>
      <c r="B528" s="290"/>
      <c r="C528" s="291" t="s">
        <v>688</v>
      </c>
      <c r="D528" s="292"/>
      <c r="E528" s="293">
        <v>1.3440000000000001</v>
      </c>
      <c r="F528" s="294"/>
      <c r="G528" s="295"/>
      <c r="H528" s="296"/>
      <c r="I528" s="288"/>
      <c r="J528" s="297"/>
      <c r="K528" s="288"/>
      <c r="M528" s="289" t="s">
        <v>688</v>
      </c>
      <c r="O528" s="278"/>
    </row>
    <row r="529" spans="1:80">
      <c r="A529" s="287"/>
      <c r="B529" s="290"/>
      <c r="C529" s="291" t="s">
        <v>669</v>
      </c>
      <c r="D529" s="292"/>
      <c r="E529" s="293">
        <v>0</v>
      </c>
      <c r="F529" s="294"/>
      <c r="G529" s="295"/>
      <c r="H529" s="296"/>
      <c r="I529" s="288"/>
      <c r="J529" s="297"/>
      <c r="K529" s="288"/>
      <c r="M529" s="289" t="s">
        <v>669</v>
      </c>
      <c r="O529" s="278"/>
    </row>
    <row r="530" spans="1:80">
      <c r="A530" s="287"/>
      <c r="B530" s="290"/>
      <c r="C530" s="291" t="s">
        <v>689</v>
      </c>
      <c r="D530" s="292"/>
      <c r="E530" s="293">
        <v>3.5419999999999998</v>
      </c>
      <c r="F530" s="294"/>
      <c r="G530" s="295"/>
      <c r="H530" s="296"/>
      <c r="I530" s="288"/>
      <c r="J530" s="297"/>
      <c r="K530" s="288"/>
      <c r="M530" s="289" t="s">
        <v>689</v>
      </c>
      <c r="O530" s="278"/>
    </row>
    <row r="531" spans="1:80">
      <c r="A531" s="287"/>
      <c r="B531" s="290"/>
      <c r="C531" s="291" t="s">
        <v>690</v>
      </c>
      <c r="D531" s="292"/>
      <c r="E531" s="293">
        <v>0.34510000000000002</v>
      </c>
      <c r="F531" s="294"/>
      <c r="G531" s="295"/>
      <c r="H531" s="296"/>
      <c r="I531" s="288"/>
      <c r="J531" s="297"/>
      <c r="K531" s="288"/>
      <c r="M531" s="289" t="s">
        <v>690</v>
      </c>
      <c r="O531" s="278"/>
    </row>
    <row r="532" spans="1:80">
      <c r="A532" s="279">
        <v>144</v>
      </c>
      <c r="B532" s="280" t="s">
        <v>691</v>
      </c>
      <c r="C532" s="281" t="s">
        <v>692</v>
      </c>
      <c r="D532" s="282" t="s">
        <v>227</v>
      </c>
      <c r="E532" s="283">
        <v>23.91</v>
      </c>
      <c r="F532" s="283">
        <v>0</v>
      </c>
      <c r="G532" s="284">
        <f>E532*F532</f>
        <v>0</v>
      </c>
      <c r="H532" s="285">
        <v>0</v>
      </c>
      <c r="I532" s="286">
        <f>E532*H532</f>
        <v>0</v>
      </c>
      <c r="J532" s="285">
        <v>0</v>
      </c>
      <c r="K532" s="286">
        <f>E532*J532</f>
        <v>0</v>
      </c>
      <c r="O532" s="278">
        <v>2</v>
      </c>
      <c r="AA532" s="247">
        <v>1</v>
      </c>
      <c r="AB532" s="247">
        <v>1</v>
      </c>
      <c r="AC532" s="247">
        <v>1</v>
      </c>
      <c r="AZ532" s="247">
        <v>1</v>
      </c>
      <c r="BA532" s="247">
        <f>IF(AZ532=1,G532,0)</f>
        <v>0</v>
      </c>
      <c r="BB532" s="247">
        <f>IF(AZ532=2,G532,0)</f>
        <v>0</v>
      </c>
      <c r="BC532" s="247">
        <f>IF(AZ532=3,G532,0)</f>
        <v>0</v>
      </c>
      <c r="BD532" s="247">
        <f>IF(AZ532=4,G532,0)</f>
        <v>0</v>
      </c>
      <c r="BE532" s="247">
        <f>IF(AZ532=5,G532,0)</f>
        <v>0</v>
      </c>
      <c r="CA532" s="278">
        <v>1</v>
      </c>
      <c r="CB532" s="278">
        <v>1</v>
      </c>
    </row>
    <row r="533" spans="1:80">
      <c r="A533" s="298"/>
      <c r="B533" s="299" t="s">
        <v>96</v>
      </c>
      <c r="C533" s="300" t="s">
        <v>664</v>
      </c>
      <c r="D533" s="301"/>
      <c r="E533" s="302"/>
      <c r="F533" s="303"/>
      <c r="G533" s="304">
        <f>SUM(G503:G532)</f>
        <v>0</v>
      </c>
      <c r="H533" s="305"/>
      <c r="I533" s="306">
        <f>SUM(I503:I532)</f>
        <v>9.6482053570000001</v>
      </c>
      <c r="J533" s="305"/>
      <c r="K533" s="306">
        <f>SUM(K503:K532)</f>
        <v>0</v>
      </c>
      <c r="O533" s="278">
        <v>4</v>
      </c>
      <c r="BA533" s="307">
        <f>SUM(BA503:BA532)</f>
        <v>0</v>
      </c>
      <c r="BB533" s="307">
        <f>SUM(BB503:BB532)</f>
        <v>0</v>
      </c>
      <c r="BC533" s="307">
        <f>SUM(BC503:BC532)</f>
        <v>0</v>
      </c>
      <c r="BD533" s="307">
        <f>SUM(BD503:BD532)</f>
        <v>0</v>
      </c>
      <c r="BE533" s="307">
        <f>SUM(BE503:BE532)</f>
        <v>0</v>
      </c>
    </row>
    <row r="534" spans="1:80">
      <c r="A534" s="268" t="s">
        <v>93</v>
      </c>
      <c r="B534" s="269" t="s">
        <v>693</v>
      </c>
      <c r="C534" s="270" t="s">
        <v>694</v>
      </c>
      <c r="D534" s="271"/>
      <c r="E534" s="272"/>
      <c r="F534" s="272"/>
      <c r="G534" s="273"/>
      <c r="H534" s="274"/>
      <c r="I534" s="275"/>
      <c r="J534" s="276"/>
      <c r="K534" s="277"/>
      <c r="O534" s="278">
        <v>1</v>
      </c>
    </row>
    <row r="535" spans="1:80">
      <c r="A535" s="279">
        <v>145</v>
      </c>
      <c r="B535" s="280" t="s">
        <v>696</v>
      </c>
      <c r="C535" s="281" t="s">
        <v>697</v>
      </c>
      <c r="D535" s="282" t="s">
        <v>227</v>
      </c>
      <c r="E535" s="283">
        <v>37.499499999999998</v>
      </c>
      <c r="F535" s="283">
        <v>0</v>
      </c>
      <c r="G535" s="284">
        <f>E535*F535</f>
        <v>0</v>
      </c>
      <c r="H535" s="285">
        <v>0.20039999999999999</v>
      </c>
      <c r="I535" s="286">
        <f>E535*H535</f>
        <v>7.5148997999999994</v>
      </c>
      <c r="J535" s="285">
        <v>0</v>
      </c>
      <c r="K535" s="286">
        <f>E535*J535</f>
        <v>0</v>
      </c>
      <c r="O535" s="278">
        <v>2</v>
      </c>
      <c r="AA535" s="247">
        <v>1</v>
      </c>
      <c r="AB535" s="247">
        <v>1</v>
      </c>
      <c r="AC535" s="247">
        <v>1</v>
      </c>
      <c r="AZ535" s="247">
        <v>1</v>
      </c>
      <c r="BA535" s="247">
        <f>IF(AZ535=1,G535,0)</f>
        <v>0</v>
      </c>
      <c r="BB535" s="247">
        <f>IF(AZ535=2,G535,0)</f>
        <v>0</v>
      </c>
      <c r="BC535" s="247">
        <f>IF(AZ535=3,G535,0)</f>
        <v>0</v>
      </c>
      <c r="BD535" s="247">
        <f>IF(AZ535=4,G535,0)</f>
        <v>0</v>
      </c>
      <c r="BE535" s="247">
        <f>IF(AZ535=5,G535,0)</f>
        <v>0</v>
      </c>
      <c r="CA535" s="278">
        <v>1</v>
      </c>
      <c r="CB535" s="278">
        <v>1</v>
      </c>
    </row>
    <row r="536" spans="1:80">
      <c r="A536" s="287"/>
      <c r="B536" s="290"/>
      <c r="C536" s="291" t="s">
        <v>698</v>
      </c>
      <c r="D536" s="292"/>
      <c r="E536" s="293">
        <v>37.499499999999998</v>
      </c>
      <c r="F536" s="294"/>
      <c r="G536" s="295"/>
      <c r="H536" s="296"/>
      <c r="I536" s="288"/>
      <c r="J536" s="297"/>
      <c r="K536" s="288"/>
      <c r="M536" s="289" t="s">
        <v>698</v>
      </c>
      <c r="O536" s="278"/>
    </row>
    <row r="537" spans="1:80">
      <c r="A537" s="279">
        <v>146</v>
      </c>
      <c r="B537" s="280" t="s">
        <v>699</v>
      </c>
      <c r="C537" s="281" t="s">
        <v>700</v>
      </c>
      <c r="D537" s="282" t="s">
        <v>227</v>
      </c>
      <c r="E537" s="283">
        <v>118.7</v>
      </c>
      <c r="F537" s="283">
        <v>0</v>
      </c>
      <c r="G537" s="284">
        <f>E537*F537</f>
        <v>0</v>
      </c>
      <c r="H537" s="285">
        <v>0</v>
      </c>
      <c r="I537" s="286">
        <f>E537*H537</f>
        <v>0</v>
      </c>
      <c r="J537" s="285">
        <v>0</v>
      </c>
      <c r="K537" s="286">
        <f>E537*J537</f>
        <v>0</v>
      </c>
      <c r="O537" s="278">
        <v>2</v>
      </c>
      <c r="AA537" s="247">
        <v>1</v>
      </c>
      <c r="AB537" s="247">
        <v>1</v>
      </c>
      <c r="AC537" s="247">
        <v>1</v>
      </c>
      <c r="AZ537" s="247">
        <v>1</v>
      </c>
      <c r="BA537" s="247">
        <f>IF(AZ537=1,G537,0)</f>
        <v>0</v>
      </c>
      <c r="BB537" s="247">
        <f>IF(AZ537=2,G537,0)</f>
        <v>0</v>
      </c>
      <c r="BC537" s="247">
        <f>IF(AZ537=3,G537,0)</f>
        <v>0</v>
      </c>
      <c r="BD537" s="247">
        <f>IF(AZ537=4,G537,0)</f>
        <v>0</v>
      </c>
      <c r="BE537" s="247">
        <f>IF(AZ537=5,G537,0)</f>
        <v>0</v>
      </c>
      <c r="CA537" s="278">
        <v>1</v>
      </c>
      <c r="CB537" s="278">
        <v>1</v>
      </c>
    </row>
    <row r="538" spans="1:80">
      <c r="A538" s="287"/>
      <c r="B538" s="290"/>
      <c r="C538" s="291" t="s">
        <v>701</v>
      </c>
      <c r="D538" s="292"/>
      <c r="E538" s="293">
        <v>118.7</v>
      </c>
      <c r="F538" s="294"/>
      <c r="G538" s="295"/>
      <c r="H538" s="296"/>
      <c r="I538" s="288"/>
      <c r="J538" s="297"/>
      <c r="K538" s="288"/>
      <c r="M538" s="289" t="s">
        <v>701</v>
      </c>
      <c r="O538" s="278"/>
    </row>
    <row r="539" spans="1:80">
      <c r="A539" s="279">
        <v>147</v>
      </c>
      <c r="B539" s="280" t="s">
        <v>702</v>
      </c>
      <c r="C539" s="281" t="s">
        <v>703</v>
      </c>
      <c r="D539" s="282" t="s">
        <v>227</v>
      </c>
      <c r="E539" s="283">
        <v>37.5</v>
      </c>
      <c r="F539" s="283">
        <v>0</v>
      </c>
      <c r="G539" s="284">
        <f>E539*F539</f>
        <v>0</v>
      </c>
      <c r="H539" s="285">
        <v>0.16700000000000001</v>
      </c>
      <c r="I539" s="286">
        <f>E539*H539</f>
        <v>6.2625000000000002</v>
      </c>
      <c r="J539" s="285">
        <v>0</v>
      </c>
      <c r="K539" s="286">
        <f>E539*J539</f>
        <v>0</v>
      </c>
      <c r="O539" s="278">
        <v>2</v>
      </c>
      <c r="AA539" s="247">
        <v>1</v>
      </c>
      <c r="AB539" s="247">
        <v>1</v>
      </c>
      <c r="AC539" s="247">
        <v>1</v>
      </c>
      <c r="AZ539" s="247">
        <v>1</v>
      </c>
      <c r="BA539" s="247">
        <f>IF(AZ539=1,G539,0)</f>
        <v>0</v>
      </c>
      <c r="BB539" s="247">
        <f>IF(AZ539=2,G539,0)</f>
        <v>0</v>
      </c>
      <c r="BC539" s="247">
        <f>IF(AZ539=3,G539,0)</f>
        <v>0</v>
      </c>
      <c r="BD539" s="247">
        <f>IF(AZ539=4,G539,0)</f>
        <v>0</v>
      </c>
      <c r="BE539" s="247">
        <f>IF(AZ539=5,G539,0)</f>
        <v>0</v>
      </c>
      <c r="CA539" s="278">
        <v>1</v>
      </c>
      <c r="CB539" s="278">
        <v>1</v>
      </c>
    </row>
    <row r="540" spans="1:80" ht="22.5">
      <c r="A540" s="279">
        <v>148</v>
      </c>
      <c r="B540" s="280" t="s">
        <v>704</v>
      </c>
      <c r="C540" s="281" t="s">
        <v>705</v>
      </c>
      <c r="D540" s="282" t="s">
        <v>338</v>
      </c>
      <c r="E540" s="283">
        <v>47.75</v>
      </c>
      <c r="F540" s="283">
        <v>0</v>
      </c>
      <c r="G540" s="284">
        <f>E540*F540</f>
        <v>0</v>
      </c>
      <c r="H540" s="285">
        <v>7.2849999999999998E-2</v>
      </c>
      <c r="I540" s="286">
        <f>E540*H540</f>
        <v>3.4785874999999997</v>
      </c>
      <c r="J540" s="285">
        <v>0</v>
      </c>
      <c r="K540" s="286">
        <f>E540*J540</f>
        <v>0</v>
      </c>
      <c r="O540" s="278">
        <v>2</v>
      </c>
      <c r="AA540" s="247">
        <v>1</v>
      </c>
      <c r="AB540" s="247">
        <v>1</v>
      </c>
      <c r="AC540" s="247">
        <v>1</v>
      </c>
      <c r="AZ540" s="247">
        <v>1</v>
      </c>
      <c r="BA540" s="247">
        <f>IF(AZ540=1,G540,0)</f>
        <v>0</v>
      </c>
      <c r="BB540" s="247">
        <f>IF(AZ540=2,G540,0)</f>
        <v>0</v>
      </c>
      <c r="BC540" s="247">
        <f>IF(AZ540=3,G540,0)</f>
        <v>0</v>
      </c>
      <c r="BD540" s="247">
        <f>IF(AZ540=4,G540,0)</f>
        <v>0</v>
      </c>
      <c r="BE540" s="247">
        <f>IF(AZ540=5,G540,0)</f>
        <v>0</v>
      </c>
      <c r="CA540" s="278">
        <v>1</v>
      </c>
      <c r="CB540" s="278">
        <v>1</v>
      </c>
    </row>
    <row r="541" spans="1:80">
      <c r="A541" s="287"/>
      <c r="B541" s="290"/>
      <c r="C541" s="291" t="s">
        <v>706</v>
      </c>
      <c r="D541" s="292"/>
      <c r="E541" s="293">
        <v>47.75</v>
      </c>
      <c r="F541" s="294"/>
      <c r="G541" s="295"/>
      <c r="H541" s="296"/>
      <c r="I541" s="288"/>
      <c r="J541" s="297"/>
      <c r="K541" s="288"/>
      <c r="M541" s="289" t="s">
        <v>706</v>
      </c>
      <c r="O541" s="278"/>
    </row>
    <row r="542" spans="1:80" ht="22.5">
      <c r="A542" s="279">
        <v>149</v>
      </c>
      <c r="B542" s="280" t="s">
        <v>707</v>
      </c>
      <c r="C542" s="281" t="s">
        <v>708</v>
      </c>
      <c r="D542" s="282" t="s">
        <v>631</v>
      </c>
      <c r="E542" s="283">
        <v>1</v>
      </c>
      <c r="F542" s="283">
        <v>0</v>
      </c>
      <c r="G542" s="284">
        <f>E542*F542</f>
        <v>0</v>
      </c>
      <c r="H542" s="285">
        <v>0</v>
      </c>
      <c r="I542" s="286">
        <f>E542*H542</f>
        <v>0</v>
      </c>
      <c r="J542" s="285"/>
      <c r="K542" s="286">
        <f>E542*J542</f>
        <v>0</v>
      </c>
      <c r="O542" s="278">
        <v>2</v>
      </c>
      <c r="AA542" s="247">
        <v>12</v>
      </c>
      <c r="AB542" s="247">
        <v>0</v>
      </c>
      <c r="AC542" s="247">
        <v>422</v>
      </c>
      <c r="AZ542" s="247">
        <v>1</v>
      </c>
      <c r="BA542" s="247">
        <f>IF(AZ542=1,G542,0)</f>
        <v>0</v>
      </c>
      <c r="BB542" s="247">
        <f>IF(AZ542=2,G542,0)</f>
        <v>0</v>
      </c>
      <c r="BC542" s="247">
        <f>IF(AZ542=3,G542,0)</f>
        <v>0</v>
      </c>
      <c r="BD542" s="247">
        <f>IF(AZ542=4,G542,0)</f>
        <v>0</v>
      </c>
      <c r="BE542" s="247">
        <f>IF(AZ542=5,G542,0)</f>
        <v>0</v>
      </c>
      <c r="CA542" s="278">
        <v>12</v>
      </c>
      <c r="CB542" s="278">
        <v>0</v>
      </c>
    </row>
    <row r="543" spans="1:80">
      <c r="A543" s="279">
        <v>150</v>
      </c>
      <c r="B543" s="280" t="s">
        <v>709</v>
      </c>
      <c r="C543" s="281" t="s">
        <v>710</v>
      </c>
      <c r="D543" s="282" t="s">
        <v>711</v>
      </c>
      <c r="E543" s="283">
        <v>32.716999999999999</v>
      </c>
      <c r="F543" s="283">
        <v>0</v>
      </c>
      <c r="G543" s="284">
        <f>E543*F543</f>
        <v>0</v>
      </c>
      <c r="H543" s="285">
        <v>1</v>
      </c>
      <c r="I543" s="286">
        <f>E543*H543</f>
        <v>32.716999999999999</v>
      </c>
      <c r="J543" s="285"/>
      <c r="K543" s="286">
        <f>E543*J543</f>
        <v>0</v>
      </c>
      <c r="O543" s="278">
        <v>2</v>
      </c>
      <c r="AA543" s="247">
        <v>3</v>
      </c>
      <c r="AB543" s="247">
        <v>1</v>
      </c>
      <c r="AC543" s="247">
        <v>58337333</v>
      </c>
      <c r="AZ543" s="247">
        <v>1</v>
      </c>
      <c r="BA543" s="247">
        <f>IF(AZ543=1,G543,0)</f>
        <v>0</v>
      </c>
      <c r="BB543" s="247">
        <f>IF(AZ543=2,G543,0)</f>
        <v>0</v>
      </c>
      <c r="BC543" s="247">
        <f>IF(AZ543=3,G543,0)</f>
        <v>0</v>
      </c>
      <c r="BD543" s="247">
        <f>IF(AZ543=4,G543,0)</f>
        <v>0</v>
      </c>
      <c r="BE543" s="247">
        <f>IF(AZ543=5,G543,0)</f>
        <v>0</v>
      </c>
      <c r="CA543" s="278">
        <v>3</v>
      </c>
      <c r="CB543" s="278">
        <v>1</v>
      </c>
    </row>
    <row r="544" spans="1:80">
      <c r="A544" s="287"/>
      <c r="B544" s="290"/>
      <c r="C544" s="291" t="s">
        <v>712</v>
      </c>
      <c r="D544" s="292"/>
      <c r="E544" s="293">
        <v>32.716999999999999</v>
      </c>
      <c r="F544" s="294"/>
      <c r="G544" s="295"/>
      <c r="H544" s="296"/>
      <c r="I544" s="288"/>
      <c r="J544" s="297"/>
      <c r="K544" s="288"/>
      <c r="M544" s="289" t="s">
        <v>712</v>
      </c>
      <c r="O544" s="278"/>
    </row>
    <row r="545" spans="1:80">
      <c r="A545" s="287"/>
      <c r="B545" s="290"/>
      <c r="C545" s="319" t="s">
        <v>119</v>
      </c>
      <c r="D545" s="292"/>
      <c r="E545" s="318">
        <v>0</v>
      </c>
      <c r="F545" s="294"/>
      <c r="G545" s="295"/>
      <c r="H545" s="296"/>
      <c r="I545" s="288"/>
      <c r="J545" s="297"/>
      <c r="K545" s="288"/>
      <c r="M545" s="289" t="s">
        <v>119</v>
      </c>
      <c r="O545" s="278"/>
    </row>
    <row r="546" spans="1:80" ht="22.5">
      <c r="A546" s="287"/>
      <c r="B546" s="290"/>
      <c r="C546" s="319" t="s">
        <v>713</v>
      </c>
      <c r="D546" s="292"/>
      <c r="E546" s="318">
        <v>17.805</v>
      </c>
      <c r="F546" s="294"/>
      <c r="G546" s="295"/>
      <c r="H546" s="296"/>
      <c r="I546" s="288"/>
      <c r="J546" s="297"/>
      <c r="K546" s="288"/>
      <c r="M546" s="289" t="s">
        <v>713</v>
      </c>
      <c r="O546" s="278"/>
    </row>
    <row r="547" spans="1:80">
      <c r="A547" s="287"/>
      <c r="B547" s="290"/>
      <c r="C547" s="319" t="s">
        <v>127</v>
      </c>
      <c r="D547" s="292"/>
      <c r="E547" s="318">
        <v>17.805</v>
      </c>
      <c r="F547" s="294"/>
      <c r="G547" s="295"/>
      <c r="H547" s="296"/>
      <c r="I547" s="288"/>
      <c r="J547" s="297"/>
      <c r="K547" s="288"/>
      <c r="M547" s="289" t="s">
        <v>127</v>
      </c>
      <c r="O547" s="278"/>
    </row>
    <row r="548" spans="1:80">
      <c r="A548" s="279">
        <v>151</v>
      </c>
      <c r="B548" s="280" t="s">
        <v>714</v>
      </c>
      <c r="C548" s="281" t="s">
        <v>715</v>
      </c>
      <c r="D548" s="282" t="s">
        <v>112</v>
      </c>
      <c r="E548" s="283">
        <v>84</v>
      </c>
      <c r="F548" s="283">
        <v>0</v>
      </c>
      <c r="G548" s="284">
        <f>E548*F548</f>
        <v>0</v>
      </c>
      <c r="H548" s="285">
        <v>6.7000000000000004E-2</v>
      </c>
      <c r="I548" s="286">
        <f>E548*H548</f>
        <v>5.6280000000000001</v>
      </c>
      <c r="J548" s="285"/>
      <c r="K548" s="286">
        <f>E548*J548</f>
        <v>0</v>
      </c>
      <c r="O548" s="278">
        <v>2</v>
      </c>
      <c r="AA548" s="247">
        <v>3</v>
      </c>
      <c r="AB548" s="247">
        <v>1</v>
      </c>
      <c r="AC548" s="247">
        <v>59227515</v>
      </c>
      <c r="AZ548" s="247">
        <v>1</v>
      </c>
      <c r="BA548" s="247">
        <f>IF(AZ548=1,G548,0)</f>
        <v>0</v>
      </c>
      <c r="BB548" s="247">
        <f>IF(AZ548=2,G548,0)</f>
        <v>0</v>
      </c>
      <c r="BC548" s="247">
        <f>IF(AZ548=3,G548,0)</f>
        <v>0</v>
      </c>
      <c r="BD548" s="247">
        <f>IF(AZ548=4,G548,0)</f>
        <v>0</v>
      </c>
      <c r="BE548" s="247">
        <f>IF(AZ548=5,G548,0)</f>
        <v>0</v>
      </c>
      <c r="CA548" s="278">
        <v>3</v>
      </c>
      <c r="CB548" s="278">
        <v>1</v>
      </c>
    </row>
    <row r="549" spans="1:80">
      <c r="A549" s="287"/>
      <c r="B549" s="290"/>
      <c r="C549" s="319" t="s">
        <v>119</v>
      </c>
      <c r="D549" s="292"/>
      <c r="E549" s="318">
        <v>0</v>
      </c>
      <c r="F549" s="294"/>
      <c r="G549" s="295"/>
      <c r="H549" s="296"/>
      <c r="I549" s="288"/>
      <c r="J549" s="297"/>
      <c r="K549" s="288"/>
      <c r="M549" s="289" t="s">
        <v>119</v>
      </c>
      <c r="O549" s="278"/>
    </row>
    <row r="550" spans="1:80">
      <c r="A550" s="287"/>
      <c r="B550" s="290"/>
      <c r="C550" s="319" t="s">
        <v>716</v>
      </c>
      <c r="D550" s="292"/>
      <c r="E550" s="318">
        <v>83.5625</v>
      </c>
      <c r="F550" s="294"/>
      <c r="G550" s="295"/>
      <c r="H550" s="296"/>
      <c r="I550" s="288"/>
      <c r="J550" s="297"/>
      <c r="K550" s="288"/>
      <c r="M550" s="289" t="s">
        <v>716</v>
      </c>
      <c r="O550" s="278"/>
    </row>
    <row r="551" spans="1:80">
      <c r="A551" s="287"/>
      <c r="B551" s="290"/>
      <c r="C551" s="319" t="s">
        <v>127</v>
      </c>
      <c r="D551" s="292"/>
      <c r="E551" s="318">
        <v>83.5625</v>
      </c>
      <c r="F551" s="294"/>
      <c r="G551" s="295"/>
      <c r="H551" s="296"/>
      <c r="I551" s="288"/>
      <c r="J551" s="297"/>
      <c r="K551" s="288"/>
      <c r="M551" s="289" t="s">
        <v>127</v>
      </c>
      <c r="O551" s="278"/>
    </row>
    <row r="552" spans="1:80">
      <c r="A552" s="287"/>
      <c r="B552" s="290"/>
      <c r="C552" s="291" t="s">
        <v>717</v>
      </c>
      <c r="D552" s="292"/>
      <c r="E552" s="293">
        <v>84</v>
      </c>
      <c r="F552" s="294"/>
      <c r="G552" s="295"/>
      <c r="H552" s="296"/>
      <c r="I552" s="288"/>
      <c r="J552" s="297"/>
      <c r="K552" s="288"/>
      <c r="M552" s="289">
        <v>84</v>
      </c>
      <c r="O552" s="278"/>
    </row>
    <row r="553" spans="1:80">
      <c r="A553" s="279">
        <v>152</v>
      </c>
      <c r="B553" s="280" t="s">
        <v>718</v>
      </c>
      <c r="C553" s="281" t="s">
        <v>719</v>
      </c>
      <c r="D553" s="282" t="s">
        <v>227</v>
      </c>
      <c r="E553" s="283">
        <v>39.375</v>
      </c>
      <c r="F553" s="283">
        <v>0</v>
      </c>
      <c r="G553" s="284">
        <f>E553*F553</f>
        <v>0</v>
      </c>
      <c r="H553" s="285">
        <v>0.188000000000102</v>
      </c>
      <c r="I553" s="286">
        <f>E553*H553</f>
        <v>7.4025000000040162</v>
      </c>
      <c r="J553" s="285"/>
      <c r="K553" s="286">
        <f>E553*J553</f>
        <v>0</v>
      </c>
      <c r="O553" s="278">
        <v>2</v>
      </c>
      <c r="AA553" s="247">
        <v>12</v>
      </c>
      <c r="AB553" s="247">
        <v>1</v>
      </c>
      <c r="AC553" s="247">
        <v>156</v>
      </c>
      <c r="AZ553" s="247">
        <v>1</v>
      </c>
      <c r="BA553" s="247">
        <f>IF(AZ553=1,G553,0)</f>
        <v>0</v>
      </c>
      <c r="BB553" s="247">
        <f>IF(AZ553=2,G553,0)</f>
        <v>0</v>
      </c>
      <c r="BC553" s="247">
        <f>IF(AZ553=3,G553,0)</f>
        <v>0</v>
      </c>
      <c r="BD553" s="247">
        <f>IF(AZ553=4,G553,0)</f>
        <v>0</v>
      </c>
      <c r="BE553" s="247">
        <f>IF(AZ553=5,G553,0)</f>
        <v>0</v>
      </c>
      <c r="CA553" s="278">
        <v>12</v>
      </c>
      <c r="CB553" s="278">
        <v>1</v>
      </c>
    </row>
    <row r="554" spans="1:80">
      <c r="A554" s="287"/>
      <c r="B554" s="290"/>
      <c r="C554" s="291" t="s">
        <v>720</v>
      </c>
      <c r="D554" s="292"/>
      <c r="E554" s="293">
        <v>39.375</v>
      </c>
      <c r="F554" s="294"/>
      <c r="G554" s="295"/>
      <c r="H554" s="296"/>
      <c r="I554" s="288"/>
      <c r="J554" s="297"/>
      <c r="K554" s="288"/>
      <c r="M554" s="289" t="s">
        <v>720</v>
      </c>
      <c r="O554" s="278"/>
    </row>
    <row r="555" spans="1:80">
      <c r="A555" s="298"/>
      <c r="B555" s="299" t="s">
        <v>96</v>
      </c>
      <c r="C555" s="300" t="s">
        <v>695</v>
      </c>
      <c r="D555" s="301"/>
      <c r="E555" s="302"/>
      <c r="F555" s="303"/>
      <c r="G555" s="304">
        <f>SUM(G534:G554)</f>
        <v>0</v>
      </c>
      <c r="H555" s="305"/>
      <c r="I555" s="306">
        <f>SUM(I534:I554)</f>
        <v>63.003487300004018</v>
      </c>
      <c r="J555" s="305"/>
      <c r="K555" s="306">
        <f>SUM(K534:K554)</f>
        <v>0</v>
      </c>
      <c r="O555" s="278">
        <v>4</v>
      </c>
      <c r="BA555" s="307">
        <f>SUM(BA534:BA554)</f>
        <v>0</v>
      </c>
      <c r="BB555" s="307">
        <f>SUM(BB534:BB554)</f>
        <v>0</v>
      </c>
      <c r="BC555" s="307">
        <f>SUM(BC534:BC554)</f>
        <v>0</v>
      </c>
      <c r="BD555" s="307">
        <f>SUM(BD534:BD554)</f>
        <v>0</v>
      </c>
      <c r="BE555" s="307">
        <f>SUM(BE534:BE554)</f>
        <v>0</v>
      </c>
    </row>
    <row r="556" spans="1:80">
      <c r="A556" s="268" t="s">
        <v>93</v>
      </c>
      <c r="B556" s="269" t="s">
        <v>721</v>
      </c>
      <c r="C556" s="270" t="s">
        <v>722</v>
      </c>
      <c r="D556" s="271"/>
      <c r="E556" s="272"/>
      <c r="F556" s="272"/>
      <c r="G556" s="273"/>
      <c r="H556" s="274"/>
      <c r="I556" s="275"/>
      <c r="J556" s="276"/>
      <c r="K556" s="277"/>
      <c r="O556" s="278">
        <v>1</v>
      </c>
    </row>
    <row r="557" spans="1:80" ht="22.5">
      <c r="A557" s="279">
        <v>153</v>
      </c>
      <c r="B557" s="280" t="s">
        <v>724</v>
      </c>
      <c r="C557" s="281" t="s">
        <v>725</v>
      </c>
      <c r="D557" s="282" t="s">
        <v>227</v>
      </c>
      <c r="E557" s="283">
        <v>3.4335</v>
      </c>
      <c r="F557" s="283">
        <v>0</v>
      </c>
      <c r="G557" s="284">
        <f>E557*F557</f>
        <v>0</v>
      </c>
      <c r="H557" s="285">
        <v>6.4000000000000001E-2</v>
      </c>
      <c r="I557" s="286">
        <f>E557*H557</f>
        <v>0.21974399999999999</v>
      </c>
      <c r="J557" s="285">
        <v>0</v>
      </c>
      <c r="K557" s="286">
        <f>E557*J557</f>
        <v>0</v>
      </c>
      <c r="O557" s="278">
        <v>2</v>
      </c>
      <c r="AA557" s="247">
        <v>1</v>
      </c>
      <c r="AB557" s="247">
        <v>1</v>
      </c>
      <c r="AC557" s="247">
        <v>1</v>
      </c>
      <c r="AZ557" s="247">
        <v>1</v>
      </c>
      <c r="BA557" s="247">
        <f>IF(AZ557=1,G557,0)</f>
        <v>0</v>
      </c>
      <c r="BB557" s="247">
        <f>IF(AZ557=2,G557,0)</f>
        <v>0</v>
      </c>
      <c r="BC557" s="247">
        <f>IF(AZ557=3,G557,0)</f>
        <v>0</v>
      </c>
      <c r="BD557" s="247">
        <f>IF(AZ557=4,G557,0)</f>
        <v>0</v>
      </c>
      <c r="BE557" s="247">
        <f>IF(AZ557=5,G557,0)</f>
        <v>0</v>
      </c>
      <c r="CA557" s="278">
        <v>1</v>
      </c>
      <c r="CB557" s="278">
        <v>1</v>
      </c>
    </row>
    <row r="558" spans="1:80">
      <c r="A558" s="287"/>
      <c r="B558" s="290"/>
      <c r="C558" s="291" t="s">
        <v>726</v>
      </c>
      <c r="D558" s="292"/>
      <c r="E558" s="293">
        <v>3.4335</v>
      </c>
      <c r="F558" s="294"/>
      <c r="G558" s="295"/>
      <c r="H558" s="296"/>
      <c r="I558" s="288"/>
      <c r="J558" s="297"/>
      <c r="K558" s="288"/>
      <c r="M558" s="289" t="s">
        <v>726</v>
      </c>
      <c r="O558" s="278"/>
    </row>
    <row r="559" spans="1:80" ht="22.5">
      <c r="A559" s="279">
        <v>154</v>
      </c>
      <c r="B559" s="280" t="s">
        <v>727</v>
      </c>
      <c r="C559" s="281" t="s">
        <v>728</v>
      </c>
      <c r="D559" s="282" t="s">
        <v>227</v>
      </c>
      <c r="E559" s="283">
        <v>149.77000000000001</v>
      </c>
      <c r="F559" s="283">
        <v>0</v>
      </c>
      <c r="G559" s="284">
        <f>E559*F559</f>
        <v>0</v>
      </c>
      <c r="H559" s="285">
        <v>3.5799999999999998E-3</v>
      </c>
      <c r="I559" s="286">
        <f>E559*H559</f>
        <v>0.5361766</v>
      </c>
      <c r="J559" s="285">
        <v>0</v>
      </c>
      <c r="K559" s="286">
        <f>E559*J559</f>
        <v>0</v>
      </c>
      <c r="O559" s="278">
        <v>2</v>
      </c>
      <c r="AA559" s="247">
        <v>1</v>
      </c>
      <c r="AB559" s="247">
        <v>1</v>
      </c>
      <c r="AC559" s="247">
        <v>1</v>
      </c>
      <c r="AZ559" s="247">
        <v>1</v>
      </c>
      <c r="BA559" s="247">
        <f>IF(AZ559=1,G559,0)</f>
        <v>0</v>
      </c>
      <c r="BB559" s="247">
        <f>IF(AZ559=2,G559,0)</f>
        <v>0</v>
      </c>
      <c r="BC559" s="247">
        <f>IF(AZ559=3,G559,0)</f>
        <v>0</v>
      </c>
      <c r="BD559" s="247">
        <f>IF(AZ559=4,G559,0)</f>
        <v>0</v>
      </c>
      <c r="BE559" s="247">
        <f>IF(AZ559=5,G559,0)</f>
        <v>0</v>
      </c>
      <c r="CA559" s="278">
        <v>1</v>
      </c>
      <c r="CB559" s="278">
        <v>1</v>
      </c>
    </row>
    <row r="560" spans="1:80" ht="33.75">
      <c r="A560" s="287"/>
      <c r="B560" s="290"/>
      <c r="C560" s="291" t="s">
        <v>729</v>
      </c>
      <c r="D560" s="292"/>
      <c r="E560" s="293">
        <v>115.94</v>
      </c>
      <c r="F560" s="294"/>
      <c r="G560" s="295"/>
      <c r="H560" s="296"/>
      <c r="I560" s="288"/>
      <c r="J560" s="297"/>
      <c r="K560" s="288"/>
      <c r="M560" s="289" t="s">
        <v>729</v>
      </c>
      <c r="O560" s="278"/>
    </row>
    <row r="561" spans="1:80">
      <c r="A561" s="287"/>
      <c r="B561" s="290"/>
      <c r="C561" s="291" t="s">
        <v>730</v>
      </c>
      <c r="D561" s="292"/>
      <c r="E561" s="293">
        <v>33.83</v>
      </c>
      <c r="F561" s="294"/>
      <c r="G561" s="295"/>
      <c r="H561" s="296"/>
      <c r="I561" s="288"/>
      <c r="J561" s="297"/>
      <c r="K561" s="288"/>
      <c r="M561" s="289" t="s">
        <v>730</v>
      </c>
      <c r="O561" s="278"/>
    </row>
    <row r="562" spans="1:80" ht="22.5">
      <c r="A562" s="279">
        <v>155</v>
      </c>
      <c r="B562" s="280" t="s">
        <v>731</v>
      </c>
      <c r="C562" s="281" t="s">
        <v>732</v>
      </c>
      <c r="D562" s="282" t="s">
        <v>227</v>
      </c>
      <c r="E562" s="283">
        <v>3.96</v>
      </c>
      <c r="F562" s="283">
        <v>0</v>
      </c>
      <c r="G562" s="284">
        <f>E562*F562</f>
        <v>0</v>
      </c>
      <c r="H562" s="285">
        <v>6.4000000000000001E-2</v>
      </c>
      <c r="I562" s="286">
        <f>E562*H562</f>
        <v>0.25344</v>
      </c>
      <c r="J562" s="285">
        <v>0</v>
      </c>
      <c r="K562" s="286">
        <f>E562*J562</f>
        <v>0</v>
      </c>
      <c r="O562" s="278">
        <v>2</v>
      </c>
      <c r="AA562" s="247">
        <v>1</v>
      </c>
      <c r="AB562" s="247">
        <v>1</v>
      </c>
      <c r="AC562" s="247">
        <v>1</v>
      </c>
      <c r="AZ562" s="247">
        <v>1</v>
      </c>
      <c r="BA562" s="247">
        <f>IF(AZ562=1,G562,0)</f>
        <v>0</v>
      </c>
      <c r="BB562" s="247">
        <f>IF(AZ562=2,G562,0)</f>
        <v>0</v>
      </c>
      <c r="BC562" s="247">
        <f>IF(AZ562=3,G562,0)</f>
        <v>0</v>
      </c>
      <c r="BD562" s="247">
        <f>IF(AZ562=4,G562,0)</f>
        <v>0</v>
      </c>
      <c r="BE562" s="247">
        <f>IF(AZ562=5,G562,0)</f>
        <v>0</v>
      </c>
      <c r="CA562" s="278">
        <v>1</v>
      </c>
      <c r="CB562" s="278">
        <v>1</v>
      </c>
    </row>
    <row r="563" spans="1:80">
      <c r="A563" s="287"/>
      <c r="B563" s="290"/>
      <c r="C563" s="291" t="s">
        <v>733</v>
      </c>
      <c r="D563" s="292"/>
      <c r="E563" s="293">
        <v>3.96</v>
      </c>
      <c r="F563" s="294"/>
      <c r="G563" s="295"/>
      <c r="H563" s="296"/>
      <c r="I563" s="288"/>
      <c r="J563" s="297"/>
      <c r="K563" s="288"/>
      <c r="M563" s="289" t="s">
        <v>733</v>
      </c>
      <c r="O563" s="278"/>
    </row>
    <row r="564" spans="1:80" ht="22.5">
      <c r="A564" s="279">
        <v>156</v>
      </c>
      <c r="B564" s="280" t="s">
        <v>734</v>
      </c>
      <c r="C564" s="281" t="s">
        <v>735</v>
      </c>
      <c r="D564" s="282" t="s">
        <v>227</v>
      </c>
      <c r="E564" s="283">
        <v>148.56299999999999</v>
      </c>
      <c r="F564" s="283">
        <v>0</v>
      </c>
      <c r="G564" s="284">
        <f>E564*F564</f>
        <v>0</v>
      </c>
      <c r="H564" s="285">
        <v>1.98E-3</v>
      </c>
      <c r="I564" s="286">
        <f>E564*H564</f>
        <v>0.29415473999999997</v>
      </c>
      <c r="J564" s="285">
        <v>0</v>
      </c>
      <c r="K564" s="286">
        <f>E564*J564</f>
        <v>0</v>
      </c>
      <c r="O564" s="278">
        <v>2</v>
      </c>
      <c r="AA564" s="247">
        <v>1</v>
      </c>
      <c r="AB564" s="247">
        <v>1</v>
      </c>
      <c r="AC564" s="247">
        <v>1</v>
      </c>
      <c r="AZ564" s="247">
        <v>1</v>
      </c>
      <c r="BA564" s="247">
        <f>IF(AZ564=1,G564,0)</f>
        <v>0</v>
      </c>
      <c r="BB564" s="247">
        <f>IF(AZ564=2,G564,0)</f>
        <v>0</v>
      </c>
      <c r="BC564" s="247">
        <f>IF(AZ564=3,G564,0)</f>
        <v>0</v>
      </c>
      <c r="BD564" s="247">
        <f>IF(AZ564=4,G564,0)</f>
        <v>0</v>
      </c>
      <c r="BE564" s="247">
        <f>IF(AZ564=5,G564,0)</f>
        <v>0</v>
      </c>
      <c r="CA564" s="278">
        <v>1</v>
      </c>
      <c r="CB564" s="278">
        <v>1</v>
      </c>
    </row>
    <row r="565" spans="1:80">
      <c r="A565" s="287"/>
      <c r="B565" s="290"/>
      <c r="C565" s="291" t="s">
        <v>736</v>
      </c>
      <c r="D565" s="292"/>
      <c r="E565" s="293">
        <v>0</v>
      </c>
      <c r="F565" s="294"/>
      <c r="G565" s="295"/>
      <c r="H565" s="296"/>
      <c r="I565" s="288"/>
      <c r="J565" s="297"/>
      <c r="K565" s="288"/>
      <c r="M565" s="289" t="s">
        <v>736</v>
      </c>
      <c r="O565" s="278"/>
    </row>
    <row r="566" spans="1:80">
      <c r="A566" s="287"/>
      <c r="B566" s="290"/>
      <c r="C566" s="291" t="s">
        <v>737</v>
      </c>
      <c r="D566" s="292"/>
      <c r="E566" s="293">
        <v>27.805</v>
      </c>
      <c r="F566" s="294"/>
      <c r="G566" s="295"/>
      <c r="H566" s="296"/>
      <c r="I566" s="288"/>
      <c r="J566" s="297"/>
      <c r="K566" s="288"/>
      <c r="M566" s="289" t="s">
        <v>737</v>
      </c>
      <c r="O566" s="278"/>
    </row>
    <row r="567" spans="1:80">
      <c r="A567" s="287"/>
      <c r="B567" s="290"/>
      <c r="C567" s="291" t="s">
        <v>738</v>
      </c>
      <c r="D567" s="292"/>
      <c r="E567" s="293">
        <v>20.422000000000001</v>
      </c>
      <c r="F567" s="294"/>
      <c r="G567" s="295"/>
      <c r="H567" s="296"/>
      <c r="I567" s="288"/>
      <c r="J567" s="297"/>
      <c r="K567" s="288"/>
      <c r="M567" s="289" t="s">
        <v>738</v>
      </c>
      <c r="O567" s="278"/>
    </row>
    <row r="568" spans="1:80">
      <c r="A568" s="287"/>
      <c r="B568" s="290"/>
      <c r="C568" s="291" t="s">
        <v>739</v>
      </c>
      <c r="D568" s="292"/>
      <c r="E568" s="293">
        <v>4.851</v>
      </c>
      <c r="F568" s="294"/>
      <c r="G568" s="295"/>
      <c r="H568" s="296"/>
      <c r="I568" s="288"/>
      <c r="J568" s="297"/>
      <c r="K568" s="288"/>
      <c r="M568" s="289" t="s">
        <v>739</v>
      </c>
      <c r="O568" s="278"/>
    </row>
    <row r="569" spans="1:80">
      <c r="A569" s="287"/>
      <c r="B569" s="290"/>
      <c r="C569" s="291" t="s">
        <v>740</v>
      </c>
      <c r="D569" s="292"/>
      <c r="E569" s="293">
        <v>9.4049999999999994</v>
      </c>
      <c r="F569" s="294"/>
      <c r="G569" s="295"/>
      <c r="H569" s="296"/>
      <c r="I569" s="288"/>
      <c r="J569" s="297"/>
      <c r="K569" s="288"/>
      <c r="M569" s="289" t="s">
        <v>740</v>
      </c>
      <c r="O569" s="278"/>
    </row>
    <row r="570" spans="1:80">
      <c r="A570" s="287"/>
      <c r="B570" s="290"/>
      <c r="C570" s="291" t="s">
        <v>741</v>
      </c>
      <c r="D570" s="292"/>
      <c r="E570" s="293">
        <v>6.6189999999999998</v>
      </c>
      <c r="F570" s="294"/>
      <c r="G570" s="295"/>
      <c r="H570" s="296"/>
      <c r="I570" s="288"/>
      <c r="J570" s="297"/>
      <c r="K570" s="288"/>
      <c r="M570" s="289" t="s">
        <v>741</v>
      </c>
      <c r="O570" s="278"/>
    </row>
    <row r="571" spans="1:80">
      <c r="A571" s="287"/>
      <c r="B571" s="290"/>
      <c r="C571" s="291" t="s">
        <v>742</v>
      </c>
      <c r="D571" s="292"/>
      <c r="E571" s="293">
        <v>17.82</v>
      </c>
      <c r="F571" s="294"/>
      <c r="G571" s="295"/>
      <c r="H571" s="296"/>
      <c r="I571" s="288"/>
      <c r="J571" s="297"/>
      <c r="K571" s="288"/>
      <c r="M571" s="289" t="s">
        <v>742</v>
      </c>
      <c r="O571" s="278"/>
    </row>
    <row r="572" spans="1:80">
      <c r="A572" s="287"/>
      <c r="B572" s="290"/>
      <c r="C572" s="291" t="s">
        <v>743</v>
      </c>
      <c r="D572" s="292"/>
      <c r="E572" s="293">
        <v>16.64</v>
      </c>
      <c r="F572" s="294"/>
      <c r="G572" s="295"/>
      <c r="H572" s="296"/>
      <c r="I572" s="288"/>
      <c r="J572" s="297"/>
      <c r="K572" s="288"/>
      <c r="M572" s="289" t="s">
        <v>743</v>
      </c>
      <c r="O572" s="278"/>
    </row>
    <row r="573" spans="1:80">
      <c r="A573" s="287"/>
      <c r="B573" s="290"/>
      <c r="C573" s="291" t="s">
        <v>744</v>
      </c>
      <c r="D573" s="292"/>
      <c r="E573" s="293">
        <v>17.82</v>
      </c>
      <c r="F573" s="294"/>
      <c r="G573" s="295"/>
      <c r="H573" s="296"/>
      <c r="I573" s="288"/>
      <c r="J573" s="297"/>
      <c r="K573" s="288"/>
      <c r="M573" s="289" t="s">
        <v>744</v>
      </c>
      <c r="O573" s="278"/>
    </row>
    <row r="574" spans="1:80">
      <c r="A574" s="287"/>
      <c r="B574" s="290"/>
      <c r="C574" s="291" t="s">
        <v>745</v>
      </c>
      <c r="D574" s="292"/>
      <c r="E574" s="293">
        <v>16.64</v>
      </c>
      <c r="F574" s="294"/>
      <c r="G574" s="295"/>
      <c r="H574" s="296"/>
      <c r="I574" s="288"/>
      <c r="J574" s="297"/>
      <c r="K574" s="288"/>
      <c r="M574" s="289" t="s">
        <v>745</v>
      </c>
      <c r="O574" s="278"/>
    </row>
    <row r="575" spans="1:80">
      <c r="A575" s="287"/>
      <c r="B575" s="290"/>
      <c r="C575" s="291" t="s">
        <v>746</v>
      </c>
      <c r="D575" s="292"/>
      <c r="E575" s="293">
        <v>6.6189999999999998</v>
      </c>
      <c r="F575" s="294"/>
      <c r="G575" s="295"/>
      <c r="H575" s="296"/>
      <c r="I575" s="288"/>
      <c r="J575" s="297"/>
      <c r="K575" s="288"/>
      <c r="M575" s="289" t="s">
        <v>746</v>
      </c>
      <c r="O575" s="278"/>
    </row>
    <row r="576" spans="1:80">
      <c r="A576" s="287"/>
      <c r="B576" s="290"/>
      <c r="C576" s="291" t="s">
        <v>747</v>
      </c>
      <c r="D576" s="292"/>
      <c r="E576" s="293">
        <v>3.9220000000000002</v>
      </c>
      <c r="F576" s="294"/>
      <c r="G576" s="295"/>
      <c r="H576" s="296"/>
      <c r="I576" s="288"/>
      <c r="J576" s="297"/>
      <c r="K576" s="288"/>
      <c r="M576" s="289" t="s">
        <v>747</v>
      </c>
      <c r="O576" s="278"/>
    </row>
    <row r="577" spans="1:80" ht="22.5">
      <c r="A577" s="279">
        <v>157</v>
      </c>
      <c r="B577" s="280" t="s">
        <v>748</v>
      </c>
      <c r="C577" s="281" t="s">
        <v>749</v>
      </c>
      <c r="D577" s="282" t="s">
        <v>227</v>
      </c>
      <c r="E577" s="283">
        <v>107.789</v>
      </c>
      <c r="F577" s="283">
        <v>0</v>
      </c>
      <c r="G577" s="284">
        <f>E577*F577</f>
        <v>0</v>
      </c>
      <c r="H577" s="285">
        <v>2.0750000000000001E-2</v>
      </c>
      <c r="I577" s="286">
        <f>E577*H577</f>
        <v>2.2366217500000003</v>
      </c>
      <c r="J577" s="285">
        <v>0</v>
      </c>
      <c r="K577" s="286">
        <f>E577*J577</f>
        <v>0</v>
      </c>
      <c r="O577" s="278">
        <v>2</v>
      </c>
      <c r="AA577" s="247">
        <v>1</v>
      </c>
      <c r="AB577" s="247">
        <v>1</v>
      </c>
      <c r="AC577" s="247">
        <v>1</v>
      </c>
      <c r="AZ577" s="247">
        <v>1</v>
      </c>
      <c r="BA577" s="247">
        <f>IF(AZ577=1,G577,0)</f>
        <v>0</v>
      </c>
      <c r="BB577" s="247">
        <f>IF(AZ577=2,G577,0)</f>
        <v>0</v>
      </c>
      <c r="BC577" s="247">
        <f>IF(AZ577=3,G577,0)</f>
        <v>0</v>
      </c>
      <c r="BD577" s="247">
        <f>IF(AZ577=4,G577,0)</f>
        <v>0</v>
      </c>
      <c r="BE577" s="247">
        <f>IF(AZ577=5,G577,0)</f>
        <v>0</v>
      </c>
      <c r="CA577" s="278">
        <v>1</v>
      </c>
      <c r="CB577" s="278">
        <v>1</v>
      </c>
    </row>
    <row r="578" spans="1:80">
      <c r="A578" s="287"/>
      <c r="B578" s="290"/>
      <c r="C578" s="291" t="s">
        <v>736</v>
      </c>
      <c r="D578" s="292"/>
      <c r="E578" s="293">
        <v>0</v>
      </c>
      <c r="F578" s="294"/>
      <c r="G578" s="295"/>
      <c r="H578" s="296"/>
      <c r="I578" s="288"/>
      <c r="J578" s="297"/>
      <c r="K578" s="288"/>
      <c r="M578" s="289" t="s">
        <v>736</v>
      </c>
      <c r="O578" s="278"/>
    </row>
    <row r="579" spans="1:80">
      <c r="A579" s="287"/>
      <c r="B579" s="290"/>
      <c r="C579" s="291" t="s">
        <v>750</v>
      </c>
      <c r="D579" s="292"/>
      <c r="E579" s="293">
        <v>27.3</v>
      </c>
      <c r="F579" s="294"/>
      <c r="G579" s="295"/>
      <c r="H579" s="296"/>
      <c r="I579" s="288"/>
      <c r="J579" s="297"/>
      <c r="K579" s="288"/>
      <c r="M579" s="289" t="s">
        <v>750</v>
      </c>
      <c r="O579" s="278"/>
    </row>
    <row r="580" spans="1:80">
      <c r="A580" s="287"/>
      <c r="B580" s="290"/>
      <c r="C580" s="291" t="s">
        <v>751</v>
      </c>
      <c r="D580" s="292"/>
      <c r="E580" s="293">
        <v>5.25</v>
      </c>
      <c r="F580" s="294"/>
      <c r="G580" s="295"/>
      <c r="H580" s="296"/>
      <c r="I580" s="288"/>
      <c r="J580" s="297"/>
      <c r="K580" s="288"/>
      <c r="M580" s="289" t="s">
        <v>751</v>
      </c>
      <c r="O580" s="278"/>
    </row>
    <row r="581" spans="1:80">
      <c r="A581" s="287"/>
      <c r="B581" s="290"/>
      <c r="C581" s="291" t="s">
        <v>752</v>
      </c>
      <c r="D581" s="292"/>
      <c r="E581" s="293">
        <v>3.6749999999999998</v>
      </c>
      <c r="F581" s="294"/>
      <c r="G581" s="295"/>
      <c r="H581" s="296"/>
      <c r="I581" s="288"/>
      <c r="J581" s="297"/>
      <c r="K581" s="288"/>
      <c r="M581" s="289" t="s">
        <v>752</v>
      </c>
      <c r="O581" s="278"/>
    </row>
    <row r="582" spans="1:80">
      <c r="A582" s="287"/>
      <c r="B582" s="290"/>
      <c r="C582" s="291" t="s">
        <v>753</v>
      </c>
      <c r="D582" s="292"/>
      <c r="E582" s="293">
        <v>6.09</v>
      </c>
      <c r="F582" s="294"/>
      <c r="G582" s="295"/>
      <c r="H582" s="296"/>
      <c r="I582" s="288"/>
      <c r="J582" s="297"/>
      <c r="K582" s="288"/>
      <c r="M582" s="289" t="s">
        <v>753</v>
      </c>
      <c r="O582" s="278"/>
    </row>
    <row r="583" spans="1:80">
      <c r="A583" s="287"/>
      <c r="B583" s="290"/>
      <c r="C583" s="291" t="s">
        <v>754</v>
      </c>
      <c r="D583" s="292"/>
      <c r="E583" s="293">
        <v>7.56</v>
      </c>
      <c r="F583" s="294"/>
      <c r="G583" s="295"/>
      <c r="H583" s="296"/>
      <c r="I583" s="288"/>
      <c r="J583" s="297"/>
      <c r="K583" s="288"/>
      <c r="M583" s="289" t="s">
        <v>754</v>
      </c>
      <c r="O583" s="278"/>
    </row>
    <row r="584" spans="1:80">
      <c r="A584" s="287"/>
      <c r="B584" s="290"/>
      <c r="C584" s="291" t="s">
        <v>755</v>
      </c>
      <c r="D584" s="292"/>
      <c r="E584" s="293">
        <v>6.3</v>
      </c>
      <c r="F584" s="294"/>
      <c r="G584" s="295"/>
      <c r="H584" s="296"/>
      <c r="I584" s="288"/>
      <c r="J584" s="297"/>
      <c r="K584" s="288"/>
      <c r="M584" s="289" t="s">
        <v>755</v>
      </c>
      <c r="O584" s="278"/>
    </row>
    <row r="585" spans="1:80">
      <c r="A585" s="287"/>
      <c r="B585" s="290"/>
      <c r="C585" s="291" t="s">
        <v>756</v>
      </c>
      <c r="D585" s="292"/>
      <c r="E585" s="293">
        <v>7.77</v>
      </c>
      <c r="F585" s="294"/>
      <c r="G585" s="295"/>
      <c r="H585" s="296"/>
      <c r="I585" s="288"/>
      <c r="J585" s="297"/>
      <c r="K585" s="288"/>
      <c r="M585" s="289" t="s">
        <v>756</v>
      </c>
      <c r="O585" s="278"/>
    </row>
    <row r="586" spans="1:80">
      <c r="A586" s="287"/>
      <c r="B586" s="290"/>
      <c r="C586" s="291" t="s">
        <v>757</v>
      </c>
      <c r="D586" s="292"/>
      <c r="E586" s="293">
        <v>31.244</v>
      </c>
      <c r="F586" s="294"/>
      <c r="G586" s="295"/>
      <c r="H586" s="296"/>
      <c r="I586" s="288"/>
      <c r="J586" s="297"/>
      <c r="K586" s="288"/>
      <c r="M586" s="289" t="s">
        <v>757</v>
      </c>
      <c r="O586" s="278"/>
    </row>
    <row r="587" spans="1:80">
      <c r="A587" s="287"/>
      <c r="B587" s="290"/>
      <c r="C587" s="291" t="s">
        <v>758</v>
      </c>
      <c r="D587" s="292"/>
      <c r="E587" s="293">
        <v>10.71</v>
      </c>
      <c r="F587" s="294"/>
      <c r="G587" s="295"/>
      <c r="H587" s="296"/>
      <c r="I587" s="288"/>
      <c r="J587" s="297"/>
      <c r="K587" s="288"/>
      <c r="M587" s="289" t="s">
        <v>758</v>
      </c>
      <c r="O587" s="278"/>
    </row>
    <row r="588" spans="1:80">
      <c r="A588" s="287"/>
      <c r="B588" s="290"/>
      <c r="C588" s="291" t="s">
        <v>123</v>
      </c>
      <c r="D588" s="292"/>
      <c r="E588" s="293">
        <v>0</v>
      </c>
      <c r="F588" s="294"/>
      <c r="G588" s="295"/>
      <c r="H588" s="296"/>
      <c r="I588" s="288"/>
      <c r="J588" s="297"/>
      <c r="K588" s="288"/>
      <c r="M588" s="289">
        <v>0</v>
      </c>
      <c r="O588" s="278"/>
    </row>
    <row r="589" spans="1:80">
      <c r="A589" s="287"/>
      <c r="B589" s="290"/>
      <c r="C589" s="291" t="s">
        <v>759</v>
      </c>
      <c r="D589" s="292"/>
      <c r="E589" s="293">
        <v>0</v>
      </c>
      <c r="F589" s="294"/>
      <c r="G589" s="295"/>
      <c r="H589" s="296"/>
      <c r="I589" s="288"/>
      <c r="J589" s="297"/>
      <c r="K589" s="288"/>
      <c r="M589" s="289" t="s">
        <v>759</v>
      </c>
      <c r="O589" s="278"/>
    </row>
    <row r="590" spans="1:80">
      <c r="A590" s="287"/>
      <c r="B590" s="290"/>
      <c r="C590" s="291" t="s">
        <v>760</v>
      </c>
      <c r="D590" s="292"/>
      <c r="E590" s="293">
        <v>1.89</v>
      </c>
      <c r="F590" s="294"/>
      <c r="G590" s="295"/>
      <c r="H590" s="296"/>
      <c r="I590" s="288"/>
      <c r="J590" s="297"/>
      <c r="K590" s="288"/>
      <c r="M590" s="289" t="s">
        <v>760</v>
      </c>
      <c r="O590" s="278"/>
    </row>
    <row r="591" spans="1:80">
      <c r="A591" s="279">
        <v>158</v>
      </c>
      <c r="B591" s="280" t="s">
        <v>761</v>
      </c>
      <c r="C591" s="281" t="s">
        <v>762</v>
      </c>
      <c r="D591" s="282" t="s">
        <v>227</v>
      </c>
      <c r="E591" s="283">
        <v>430.25400000000002</v>
      </c>
      <c r="F591" s="283">
        <v>0</v>
      </c>
      <c r="G591" s="284">
        <f>E591*F591</f>
        <v>0</v>
      </c>
      <c r="H591" s="285">
        <v>2.7980000000000001E-2</v>
      </c>
      <c r="I591" s="286">
        <f>E591*H591</f>
        <v>12.038506920000001</v>
      </c>
      <c r="J591" s="285">
        <v>0</v>
      </c>
      <c r="K591" s="286">
        <f>E591*J591</f>
        <v>0</v>
      </c>
      <c r="O591" s="278">
        <v>2</v>
      </c>
      <c r="AA591" s="247">
        <v>1</v>
      </c>
      <c r="AB591" s="247">
        <v>1</v>
      </c>
      <c r="AC591" s="247">
        <v>1</v>
      </c>
      <c r="AZ591" s="247">
        <v>1</v>
      </c>
      <c r="BA591" s="247">
        <f>IF(AZ591=1,G591,0)</f>
        <v>0</v>
      </c>
      <c r="BB591" s="247">
        <f>IF(AZ591=2,G591,0)</f>
        <v>0</v>
      </c>
      <c r="BC591" s="247">
        <f>IF(AZ591=3,G591,0)</f>
        <v>0</v>
      </c>
      <c r="BD591" s="247">
        <f>IF(AZ591=4,G591,0)</f>
        <v>0</v>
      </c>
      <c r="BE591" s="247">
        <f>IF(AZ591=5,G591,0)</f>
        <v>0</v>
      </c>
      <c r="CA591" s="278">
        <v>1</v>
      </c>
      <c r="CB591" s="278">
        <v>1</v>
      </c>
    </row>
    <row r="592" spans="1:80">
      <c r="A592" s="287"/>
      <c r="B592" s="290"/>
      <c r="C592" s="291" t="s">
        <v>736</v>
      </c>
      <c r="D592" s="292"/>
      <c r="E592" s="293">
        <v>0</v>
      </c>
      <c r="F592" s="294"/>
      <c r="G592" s="295"/>
      <c r="H592" s="296"/>
      <c r="I592" s="288"/>
      <c r="J592" s="297"/>
      <c r="K592" s="288"/>
      <c r="M592" s="289" t="s">
        <v>736</v>
      </c>
      <c r="O592" s="278"/>
    </row>
    <row r="593" spans="1:15">
      <c r="A593" s="287"/>
      <c r="B593" s="290"/>
      <c r="C593" s="291" t="s">
        <v>763</v>
      </c>
      <c r="D593" s="292"/>
      <c r="E593" s="293">
        <v>80.205299999999994</v>
      </c>
      <c r="F593" s="294"/>
      <c r="G593" s="295"/>
      <c r="H593" s="296"/>
      <c r="I593" s="288"/>
      <c r="J593" s="297"/>
      <c r="K593" s="288"/>
      <c r="M593" s="289" t="s">
        <v>763</v>
      </c>
      <c r="O593" s="278"/>
    </row>
    <row r="594" spans="1:15">
      <c r="A594" s="287"/>
      <c r="B594" s="290"/>
      <c r="C594" s="291" t="s">
        <v>764</v>
      </c>
      <c r="D594" s="292"/>
      <c r="E594" s="293">
        <v>17.16</v>
      </c>
      <c r="F594" s="294"/>
      <c r="G594" s="295"/>
      <c r="H594" s="296"/>
      <c r="I594" s="288"/>
      <c r="J594" s="297"/>
      <c r="K594" s="288"/>
      <c r="M594" s="289" t="s">
        <v>764</v>
      </c>
      <c r="O594" s="278"/>
    </row>
    <row r="595" spans="1:15">
      <c r="A595" s="287"/>
      <c r="B595" s="290"/>
      <c r="C595" s="291" t="s">
        <v>765</v>
      </c>
      <c r="D595" s="292"/>
      <c r="E595" s="293">
        <v>3.84</v>
      </c>
      <c r="F595" s="294"/>
      <c r="G595" s="295"/>
      <c r="H595" s="296"/>
      <c r="I595" s="288"/>
      <c r="J595" s="297"/>
      <c r="K595" s="288"/>
      <c r="M595" s="289" t="s">
        <v>765</v>
      </c>
      <c r="O595" s="278"/>
    </row>
    <row r="596" spans="1:15">
      <c r="A596" s="287"/>
      <c r="B596" s="290"/>
      <c r="C596" s="291" t="s">
        <v>766</v>
      </c>
      <c r="D596" s="292"/>
      <c r="E596" s="293">
        <v>2.94</v>
      </c>
      <c r="F596" s="294"/>
      <c r="G596" s="295"/>
      <c r="H596" s="296"/>
      <c r="I596" s="288"/>
      <c r="J596" s="297"/>
      <c r="K596" s="288"/>
      <c r="M596" s="289" t="s">
        <v>766</v>
      </c>
      <c r="O596" s="278"/>
    </row>
    <row r="597" spans="1:15">
      <c r="A597" s="287"/>
      <c r="B597" s="290"/>
      <c r="C597" s="291" t="s">
        <v>767</v>
      </c>
      <c r="D597" s="292"/>
      <c r="E597" s="293">
        <v>56.82</v>
      </c>
      <c r="F597" s="294"/>
      <c r="G597" s="295"/>
      <c r="H597" s="296"/>
      <c r="I597" s="288"/>
      <c r="J597" s="297"/>
      <c r="K597" s="288"/>
      <c r="M597" s="289" t="s">
        <v>767</v>
      </c>
      <c r="O597" s="278"/>
    </row>
    <row r="598" spans="1:15">
      <c r="A598" s="287"/>
      <c r="B598" s="290"/>
      <c r="C598" s="291" t="s">
        <v>768</v>
      </c>
      <c r="D598" s="292"/>
      <c r="E598" s="293">
        <v>30.96</v>
      </c>
      <c r="F598" s="294"/>
      <c r="G598" s="295"/>
      <c r="H598" s="296"/>
      <c r="I598" s="288"/>
      <c r="J598" s="297"/>
      <c r="K598" s="288"/>
      <c r="M598" s="289" t="s">
        <v>768</v>
      </c>
      <c r="O598" s="278"/>
    </row>
    <row r="599" spans="1:15">
      <c r="A599" s="287"/>
      <c r="B599" s="290"/>
      <c r="C599" s="291" t="s">
        <v>769</v>
      </c>
      <c r="D599" s="292"/>
      <c r="E599" s="293">
        <v>4.38</v>
      </c>
      <c r="F599" s="294"/>
      <c r="G599" s="295"/>
      <c r="H599" s="296"/>
      <c r="I599" s="288"/>
      <c r="J599" s="297"/>
      <c r="K599" s="288"/>
      <c r="M599" s="289" t="s">
        <v>769</v>
      </c>
      <c r="O599" s="278"/>
    </row>
    <row r="600" spans="1:15">
      <c r="A600" s="287"/>
      <c r="B600" s="290"/>
      <c r="C600" s="291" t="s">
        <v>770</v>
      </c>
      <c r="D600" s="292"/>
      <c r="E600" s="293">
        <v>4.32</v>
      </c>
      <c r="F600" s="294"/>
      <c r="G600" s="295"/>
      <c r="H600" s="296"/>
      <c r="I600" s="288"/>
      <c r="J600" s="297"/>
      <c r="K600" s="288"/>
      <c r="M600" s="289" t="s">
        <v>770</v>
      </c>
      <c r="O600" s="278"/>
    </row>
    <row r="601" spans="1:15">
      <c r="A601" s="287"/>
      <c r="B601" s="290"/>
      <c r="C601" s="291" t="s">
        <v>771</v>
      </c>
      <c r="D601" s="292"/>
      <c r="E601" s="293">
        <v>30.3</v>
      </c>
      <c r="F601" s="294"/>
      <c r="G601" s="295"/>
      <c r="H601" s="296"/>
      <c r="I601" s="288"/>
      <c r="J601" s="297"/>
      <c r="K601" s="288"/>
      <c r="M601" s="289" t="s">
        <v>771</v>
      </c>
      <c r="O601" s="278"/>
    </row>
    <row r="602" spans="1:15">
      <c r="A602" s="287"/>
      <c r="B602" s="290"/>
      <c r="C602" s="291" t="s">
        <v>772</v>
      </c>
      <c r="D602" s="292"/>
      <c r="E602" s="293">
        <v>3.42</v>
      </c>
      <c r="F602" s="294"/>
      <c r="G602" s="295"/>
      <c r="H602" s="296"/>
      <c r="I602" s="288"/>
      <c r="J602" s="297"/>
      <c r="K602" s="288"/>
      <c r="M602" s="289" t="s">
        <v>772</v>
      </c>
      <c r="O602" s="278"/>
    </row>
    <row r="603" spans="1:15">
      <c r="A603" s="287"/>
      <c r="B603" s="290"/>
      <c r="C603" s="291" t="s">
        <v>773</v>
      </c>
      <c r="D603" s="292"/>
      <c r="E603" s="293">
        <v>4.4400000000000004</v>
      </c>
      <c r="F603" s="294"/>
      <c r="G603" s="295"/>
      <c r="H603" s="296"/>
      <c r="I603" s="288"/>
      <c r="J603" s="297"/>
      <c r="K603" s="288"/>
      <c r="M603" s="289" t="s">
        <v>773</v>
      </c>
      <c r="O603" s="278"/>
    </row>
    <row r="604" spans="1:15">
      <c r="A604" s="287"/>
      <c r="B604" s="290"/>
      <c r="C604" s="291" t="s">
        <v>774</v>
      </c>
      <c r="D604" s="292"/>
      <c r="E604" s="293">
        <v>57.645000000000003</v>
      </c>
      <c r="F604" s="294"/>
      <c r="G604" s="295"/>
      <c r="H604" s="296"/>
      <c r="I604" s="288"/>
      <c r="J604" s="297"/>
      <c r="K604" s="288"/>
      <c r="M604" s="289" t="s">
        <v>774</v>
      </c>
      <c r="O604" s="278"/>
    </row>
    <row r="605" spans="1:15">
      <c r="A605" s="287"/>
      <c r="B605" s="290"/>
      <c r="C605" s="291" t="s">
        <v>775</v>
      </c>
      <c r="D605" s="292"/>
      <c r="E605" s="293">
        <v>19.713699999999999</v>
      </c>
      <c r="F605" s="294"/>
      <c r="G605" s="295"/>
      <c r="H605" s="296"/>
      <c r="I605" s="288"/>
      <c r="J605" s="297"/>
      <c r="K605" s="288"/>
      <c r="M605" s="289" t="s">
        <v>775</v>
      </c>
      <c r="O605" s="278"/>
    </row>
    <row r="606" spans="1:15">
      <c r="A606" s="287"/>
      <c r="B606" s="290"/>
      <c r="C606" s="291" t="s">
        <v>776</v>
      </c>
      <c r="D606" s="292"/>
      <c r="E606" s="293">
        <v>6.96</v>
      </c>
      <c r="F606" s="294"/>
      <c r="G606" s="295"/>
      <c r="H606" s="296"/>
      <c r="I606" s="288"/>
      <c r="J606" s="297"/>
      <c r="K606" s="288"/>
      <c r="M606" s="289" t="s">
        <v>776</v>
      </c>
      <c r="O606" s="278"/>
    </row>
    <row r="607" spans="1:15">
      <c r="A607" s="287"/>
      <c r="B607" s="290"/>
      <c r="C607" s="291" t="s">
        <v>123</v>
      </c>
      <c r="D607" s="292"/>
      <c r="E607" s="293">
        <v>0</v>
      </c>
      <c r="F607" s="294"/>
      <c r="G607" s="295"/>
      <c r="H607" s="296"/>
      <c r="I607" s="288"/>
      <c r="J607" s="297"/>
      <c r="K607" s="288"/>
      <c r="M607" s="289">
        <v>0</v>
      </c>
      <c r="O607" s="278"/>
    </row>
    <row r="608" spans="1:15">
      <c r="A608" s="287"/>
      <c r="B608" s="290"/>
      <c r="C608" s="291" t="s">
        <v>759</v>
      </c>
      <c r="D608" s="292"/>
      <c r="E608" s="293">
        <v>0</v>
      </c>
      <c r="F608" s="294"/>
      <c r="G608" s="295"/>
      <c r="H608" s="296"/>
      <c r="I608" s="288"/>
      <c r="J608" s="297"/>
      <c r="K608" s="288"/>
      <c r="M608" s="289" t="s">
        <v>759</v>
      </c>
      <c r="O608" s="278"/>
    </row>
    <row r="609" spans="1:80">
      <c r="A609" s="287"/>
      <c r="B609" s="290"/>
      <c r="C609" s="291" t="s">
        <v>777</v>
      </c>
      <c r="D609" s="292"/>
      <c r="E609" s="293">
        <v>44.55</v>
      </c>
      <c r="F609" s="294"/>
      <c r="G609" s="295"/>
      <c r="H609" s="296"/>
      <c r="I609" s="288"/>
      <c r="J609" s="297"/>
      <c r="K609" s="288"/>
      <c r="M609" s="289" t="s">
        <v>777</v>
      </c>
      <c r="O609" s="278"/>
    </row>
    <row r="610" spans="1:80">
      <c r="A610" s="287"/>
      <c r="B610" s="290"/>
      <c r="C610" s="291" t="s">
        <v>778</v>
      </c>
      <c r="D610" s="292"/>
      <c r="E610" s="293">
        <v>12.74</v>
      </c>
      <c r="F610" s="294"/>
      <c r="G610" s="295"/>
      <c r="H610" s="296"/>
      <c r="I610" s="288"/>
      <c r="J610" s="297"/>
      <c r="K610" s="288"/>
      <c r="M610" s="289" t="s">
        <v>778</v>
      </c>
      <c r="O610" s="278"/>
    </row>
    <row r="611" spans="1:80">
      <c r="A611" s="287"/>
      <c r="B611" s="290"/>
      <c r="C611" s="291" t="s">
        <v>779</v>
      </c>
      <c r="D611" s="292"/>
      <c r="E611" s="293">
        <v>2.2799999999999998</v>
      </c>
      <c r="F611" s="294"/>
      <c r="G611" s="295"/>
      <c r="H611" s="296"/>
      <c r="I611" s="288"/>
      <c r="J611" s="297"/>
      <c r="K611" s="288"/>
      <c r="M611" s="289" t="s">
        <v>779</v>
      </c>
      <c r="O611" s="278"/>
    </row>
    <row r="612" spans="1:80">
      <c r="A612" s="287"/>
      <c r="B612" s="290"/>
      <c r="C612" s="291" t="s">
        <v>123</v>
      </c>
      <c r="D612" s="292"/>
      <c r="E612" s="293">
        <v>0</v>
      </c>
      <c r="F612" s="294"/>
      <c r="G612" s="295"/>
      <c r="H612" s="296"/>
      <c r="I612" s="288"/>
      <c r="J612" s="297"/>
      <c r="K612" s="288"/>
      <c r="M612" s="289">
        <v>0</v>
      </c>
      <c r="O612" s="278"/>
    </row>
    <row r="613" spans="1:80">
      <c r="A613" s="287"/>
      <c r="B613" s="290"/>
      <c r="C613" s="291" t="s">
        <v>780</v>
      </c>
      <c r="D613" s="292"/>
      <c r="E613" s="293">
        <v>0</v>
      </c>
      <c r="F613" s="294"/>
      <c r="G613" s="295"/>
      <c r="H613" s="296"/>
      <c r="I613" s="288"/>
      <c r="J613" s="297"/>
      <c r="K613" s="288"/>
      <c r="M613" s="289" t="s">
        <v>780</v>
      </c>
      <c r="O613" s="278"/>
    </row>
    <row r="614" spans="1:80">
      <c r="A614" s="287"/>
      <c r="B614" s="290"/>
      <c r="C614" s="291" t="s">
        <v>781</v>
      </c>
      <c r="D614" s="292"/>
      <c r="E614" s="293">
        <v>40.625</v>
      </c>
      <c r="F614" s="294"/>
      <c r="G614" s="295"/>
      <c r="H614" s="296"/>
      <c r="I614" s="288"/>
      <c r="J614" s="297"/>
      <c r="K614" s="288"/>
      <c r="M614" s="289" t="s">
        <v>781</v>
      </c>
      <c r="O614" s="278"/>
    </row>
    <row r="615" spans="1:80">
      <c r="A615" s="287"/>
      <c r="B615" s="290"/>
      <c r="C615" s="291" t="s">
        <v>782</v>
      </c>
      <c r="D615" s="292"/>
      <c r="E615" s="293">
        <v>6.9550000000000001</v>
      </c>
      <c r="F615" s="294"/>
      <c r="G615" s="295"/>
      <c r="H615" s="296"/>
      <c r="I615" s="288"/>
      <c r="J615" s="297"/>
      <c r="K615" s="288"/>
      <c r="M615" s="289" t="s">
        <v>782</v>
      </c>
      <c r="O615" s="278"/>
    </row>
    <row r="616" spans="1:80">
      <c r="A616" s="279">
        <v>159</v>
      </c>
      <c r="B616" s="280" t="s">
        <v>783</v>
      </c>
      <c r="C616" s="281" t="s">
        <v>784</v>
      </c>
      <c r="D616" s="282" t="s">
        <v>227</v>
      </c>
      <c r="E616" s="283">
        <v>538.04</v>
      </c>
      <c r="F616" s="283">
        <v>0</v>
      </c>
      <c r="G616" s="284">
        <f>E616*F616</f>
        <v>0</v>
      </c>
      <c r="H616" s="285">
        <v>8.0000000000000007E-5</v>
      </c>
      <c r="I616" s="286">
        <f>E616*H616</f>
        <v>4.3043200000000004E-2</v>
      </c>
      <c r="J616" s="285">
        <v>0</v>
      </c>
      <c r="K616" s="286">
        <f>E616*J616</f>
        <v>0</v>
      </c>
      <c r="O616" s="278">
        <v>2</v>
      </c>
      <c r="AA616" s="247">
        <v>1</v>
      </c>
      <c r="AB616" s="247">
        <v>1</v>
      </c>
      <c r="AC616" s="247">
        <v>1</v>
      </c>
      <c r="AZ616" s="247">
        <v>1</v>
      </c>
      <c r="BA616" s="247">
        <f>IF(AZ616=1,G616,0)</f>
        <v>0</v>
      </c>
      <c r="BB616" s="247">
        <f>IF(AZ616=2,G616,0)</f>
        <v>0</v>
      </c>
      <c r="BC616" s="247">
        <f>IF(AZ616=3,G616,0)</f>
        <v>0</v>
      </c>
      <c r="BD616" s="247">
        <f>IF(AZ616=4,G616,0)</f>
        <v>0</v>
      </c>
      <c r="BE616" s="247">
        <f>IF(AZ616=5,G616,0)</f>
        <v>0</v>
      </c>
      <c r="CA616" s="278">
        <v>1</v>
      </c>
      <c r="CB616" s="278">
        <v>1</v>
      </c>
    </row>
    <row r="617" spans="1:80">
      <c r="A617" s="287"/>
      <c r="B617" s="290"/>
      <c r="C617" s="291" t="s">
        <v>785</v>
      </c>
      <c r="D617" s="292"/>
      <c r="E617" s="293">
        <v>538.04</v>
      </c>
      <c r="F617" s="294"/>
      <c r="G617" s="295"/>
      <c r="H617" s="296"/>
      <c r="I617" s="288"/>
      <c r="J617" s="297"/>
      <c r="K617" s="288"/>
      <c r="M617" s="289" t="s">
        <v>785</v>
      </c>
      <c r="O617" s="278"/>
    </row>
    <row r="618" spans="1:80">
      <c r="A618" s="279">
        <v>160</v>
      </c>
      <c r="B618" s="280" t="s">
        <v>786</v>
      </c>
      <c r="C618" s="281" t="s">
        <v>787</v>
      </c>
      <c r="D618" s="282" t="s">
        <v>338</v>
      </c>
      <c r="E618" s="283">
        <v>31</v>
      </c>
      <c r="F618" s="283">
        <v>0</v>
      </c>
      <c r="G618" s="284">
        <f>E618*F618</f>
        <v>0</v>
      </c>
      <c r="H618" s="285">
        <v>4.6000000000000001E-4</v>
      </c>
      <c r="I618" s="286">
        <f>E618*H618</f>
        <v>1.426E-2</v>
      </c>
      <c r="J618" s="285">
        <v>0</v>
      </c>
      <c r="K618" s="286">
        <f>E618*J618</f>
        <v>0</v>
      </c>
      <c r="O618" s="278">
        <v>2</v>
      </c>
      <c r="AA618" s="247">
        <v>1</v>
      </c>
      <c r="AB618" s="247">
        <v>1</v>
      </c>
      <c r="AC618" s="247">
        <v>1</v>
      </c>
      <c r="AZ618" s="247">
        <v>1</v>
      </c>
      <c r="BA618" s="247">
        <f>IF(AZ618=1,G618,0)</f>
        <v>0</v>
      </c>
      <c r="BB618" s="247">
        <f>IF(AZ618=2,G618,0)</f>
        <v>0</v>
      </c>
      <c r="BC618" s="247">
        <f>IF(AZ618=3,G618,0)</f>
        <v>0</v>
      </c>
      <c r="BD618" s="247">
        <f>IF(AZ618=4,G618,0)</f>
        <v>0</v>
      </c>
      <c r="BE618" s="247">
        <f>IF(AZ618=5,G618,0)</f>
        <v>0</v>
      </c>
      <c r="CA618" s="278">
        <v>1</v>
      </c>
      <c r="CB618" s="278">
        <v>1</v>
      </c>
    </row>
    <row r="619" spans="1:80">
      <c r="A619" s="287"/>
      <c r="B619" s="290"/>
      <c r="C619" s="291" t="s">
        <v>788</v>
      </c>
      <c r="D619" s="292"/>
      <c r="E619" s="293">
        <v>31</v>
      </c>
      <c r="F619" s="294"/>
      <c r="G619" s="295"/>
      <c r="H619" s="296"/>
      <c r="I619" s="288"/>
      <c r="J619" s="297"/>
      <c r="K619" s="288"/>
      <c r="M619" s="289" t="s">
        <v>788</v>
      </c>
      <c r="O619" s="278"/>
    </row>
    <row r="620" spans="1:80">
      <c r="A620" s="298"/>
      <c r="B620" s="299" t="s">
        <v>96</v>
      </c>
      <c r="C620" s="300" t="s">
        <v>723</v>
      </c>
      <c r="D620" s="301"/>
      <c r="E620" s="302"/>
      <c r="F620" s="303"/>
      <c r="G620" s="304">
        <f>SUM(G556:G619)</f>
        <v>0</v>
      </c>
      <c r="H620" s="305"/>
      <c r="I620" s="306">
        <f>SUM(I556:I619)</f>
        <v>15.635947210000001</v>
      </c>
      <c r="J620" s="305"/>
      <c r="K620" s="306">
        <f>SUM(K556:K619)</f>
        <v>0</v>
      </c>
      <c r="O620" s="278">
        <v>4</v>
      </c>
      <c r="BA620" s="307">
        <f>SUM(BA556:BA619)</f>
        <v>0</v>
      </c>
      <c r="BB620" s="307">
        <f>SUM(BB556:BB619)</f>
        <v>0</v>
      </c>
      <c r="BC620" s="307">
        <f>SUM(BC556:BC619)</f>
        <v>0</v>
      </c>
      <c r="BD620" s="307">
        <f>SUM(BD556:BD619)</f>
        <v>0</v>
      </c>
      <c r="BE620" s="307">
        <f>SUM(BE556:BE619)</f>
        <v>0</v>
      </c>
    </row>
    <row r="621" spans="1:80">
      <c r="A621" s="268" t="s">
        <v>93</v>
      </c>
      <c r="B621" s="269" t="s">
        <v>789</v>
      </c>
      <c r="C621" s="270" t="s">
        <v>790</v>
      </c>
      <c r="D621" s="271"/>
      <c r="E621" s="272"/>
      <c r="F621" s="272"/>
      <c r="G621" s="273"/>
      <c r="H621" s="274"/>
      <c r="I621" s="275"/>
      <c r="J621" s="276"/>
      <c r="K621" s="277"/>
      <c r="O621" s="278">
        <v>1</v>
      </c>
    </row>
    <row r="622" spans="1:80">
      <c r="A622" s="279">
        <v>161</v>
      </c>
      <c r="B622" s="280" t="s">
        <v>792</v>
      </c>
      <c r="C622" s="281" t="s">
        <v>793</v>
      </c>
      <c r="D622" s="282" t="s">
        <v>227</v>
      </c>
      <c r="E622" s="283">
        <v>73.027500000000003</v>
      </c>
      <c r="F622" s="283">
        <v>0</v>
      </c>
      <c r="G622" s="284">
        <f>E622*F622</f>
        <v>0</v>
      </c>
      <c r="H622" s="285">
        <v>1.021E-2</v>
      </c>
      <c r="I622" s="286">
        <f>E622*H622</f>
        <v>0.74561077500000006</v>
      </c>
      <c r="J622" s="285">
        <v>0</v>
      </c>
      <c r="K622" s="286">
        <f>E622*J622</f>
        <v>0</v>
      </c>
      <c r="O622" s="278">
        <v>2</v>
      </c>
      <c r="AA622" s="247">
        <v>1</v>
      </c>
      <c r="AB622" s="247">
        <v>1</v>
      </c>
      <c r="AC622" s="247">
        <v>1</v>
      </c>
      <c r="AZ622" s="247">
        <v>1</v>
      </c>
      <c r="BA622" s="247">
        <f>IF(AZ622=1,G622,0)</f>
        <v>0</v>
      </c>
      <c r="BB622" s="247">
        <f>IF(AZ622=2,G622,0)</f>
        <v>0</v>
      </c>
      <c r="BC622" s="247">
        <f>IF(AZ622=3,G622,0)</f>
        <v>0</v>
      </c>
      <c r="BD622" s="247">
        <f>IF(AZ622=4,G622,0)</f>
        <v>0</v>
      </c>
      <c r="BE622" s="247">
        <f>IF(AZ622=5,G622,0)</f>
        <v>0</v>
      </c>
      <c r="CA622" s="278">
        <v>1</v>
      </c>
      <c r="CB622" s="278">
        <v>1</v>
      </c>
    </row>
    <row r="623" spans="1:80">
      <c r="A623" s="287"/>
      <c r="B623" s="290"/>
      <c r="C623" s="291" t="s">
        <v>794</v>
      </c>
      <c r="D623" s="292"/>
      <c r="E623" s="293">
        <v>0</v>
      </c>
      <c r="F623" s="294"/>
      <c r="G623" s="295"/>
      <c r="H623" s="296"/>
      <c r="I623" s="288"/>
      <c r="J623" s="297"/>
      <c r="K623" s="288"/>
      <c r="M623" s="289" t="s">
        <v>794</v>
      </c>
      <c r="O623" s="278"/>
    </row>
    <row r="624" spans="1:80">
      <c r="A624" s="287"/>
      <c r="B624" s="290"/>
      <c r="C624" s="291" t="s">
        <v>795</v>
      </c>
      <c r="D624" s="292"/>
      <c r="E624" s="293">
        <v>73.027500000000003</v>
      </c>
      <c r="F624" s="294"/>
      <c r="G624" s="295"/>
      <c r="H624" s="296"/>
      <c r="I624" s="288"/>
      <c r="J624" s="297"/>
      <c r="K624" s="288"/>
      <c r="M624" s="289" t="s">
        <v>795</v>
      </c>
      <c r="O624" s="278"/>
    </row>
    <row r="625" spans="1:80" ht="22.5">
      <c r="A625" s="279">
        <v>162</v>
      </c>
      <c r="B625" s="280" t="s">
        <v>796</v>
      </c>
      <c r="C625" s="281" t="s">
        <v>797</v>
      </c>
      <c r="D625" s="282" t="s">
        <v>227</v>
      </c>
      <c r="E625" s="283">
        <v>38.950000000000003</v>
      </c>
      <c r="F625" s="283">
        <v>0</v>
      </c>
      <c r="G625" s="284">
        <f>E625*F625</f>
        <v>0</v>
      </c>
      <c r="H625" s="285">
        <v>1.7129999999999999E-2</v>
      </c>
      <c r="I625" s="286">
        <f>E625*H625</f>
        <v>0.66721350000000001</v>
      </c>
      <c r="J625" s="285">
        <v>0</v>
      </c>
      <c r="K625" s="286">
        <f>E625*J625</f>
        <v>0</v>
      </c>
      <c r="O625" s="278">
        <v>2</v>
      </c>
      <c r="AA625" s="247">
        <v>1</v>
      </c>
      <c r="AB625" s="247">
        <v>1</v>
      </c>
      <c r="AC625" s="247">
        <v>1</v>
      </c>
      <c r="AZ625" s="247">
        <v>1</v>
      </c>
      <c r="BA625" s="247">
        <f>IF(AZ625=1,G625,0)</f>
        <v>0</v>
      </c>
      <c r="BB625" s="247">
        <f>IF(AZ625=2,G625,0)</f>
        <v>0</v>
      </c>
      <c r="BC625" s="247">
        <f>IF(AZ625=3,G625,0)</f>
        <v>0</v>
      </c>
      <c r="BD625" s="247">
        <f>IF(AZ625=4,G625,0)</f>
        <v>0</v>
      </c>
      <c r="BE625" s="247">
        <f>IF(AZ625=5,G625,0)</f>
        <v>0</v>
      </c>
      <c r="CA625" s="278">
        <v>1</v>
      </c>
      <c r="CB625" s="278">
        <v>1</v>
      </c>
    </row>
    <row r="626" spans="1:80">
      <c r="A626" s="287"/>
      <c r="B626" s="290"/>
      <c r="C626" s="291" t="s">
        <v>798</v>
      </c>
      <c r="D626" s="292"/>
      <c r="E626" s="293">
        <v>38.950000000000003</v>
      </c>
      <c r="F626" s="294"/>
      <c r="G626" s="295"/>
      <c r="H626" s="296"/>
      <c r="I626" s="288"/>
      <c r="J626" s="297"/>
      <c r="K626" s="288"/>
      <c r="M626" s="289" t="s">
        <v>798</v>
      </c>
      <c r="O626" s="278"/>
    </row>
    <row r="627" spans="1:80">
      <c r="A627" s="298"/>
      <c r="B627" s="299" t="s">
        <v>96</v>
      </c>
      <c r="C627" s="300" t="s">
        <v>791</v>
      </c>
      <c r="D627" s="301"/>
      <c r="E627" s="302"/>
      <c r="F627" s="303"/>
      <c r="G627" s="304">
        <f>SUM(G621:G626)</f>
        <v>0</v>
      </c>
      <c r="H627" s="305"/>
      <c r="I627" s="306">
        <f>SUM(I621:I626)</f>
        <v>1.4128242750000002</v>
      </c>
      <c r="J627" s="305"/>
      <c r="K627" s="306">
        <f>SUM(K621:K626)</f>
        <v>0</v>
      </c>
      <c r="O627" s="278">
        <v>4</v>
      </c>
      <c r="BA627" s="307">
        <f>SUM(BA621:BA626)</f>
        <v>0</v>
      </c>
      <c r="BB627" s="307">
        <f>SUM(BB621:BB626)</f>
        <v>0</v>
      </c>
      <c r="BC627" s="307">
        <f>SUM(BC621:BC626)</f>
        <v>0</v>
      </c>
      <c r="BD627" s="307">
        <f>SUM(BD621:BD626)</f>
        <v>0</v>
      </c>
      <c r="BE627" s="307">
        <f>SUM(BE621:BE626)</f>
        <v>0</v>
      </c>
    </row>
    <row r="628" spans="1:80">
      <c r="A628" s="268" t="s">
        <v>93</v>
      </c>
      <c r="B628" s="269" t="s">
        <v>799</v>
      </c>
      <c r="C628" s="270" t="s">
        <v>800</v>
      </c>
      <c r="D628" s="271"/>
      <c r="E628" s="272"/>
      <c r="F628" s="272"/>
      <c r="G628" s="273"/>
      <c r="H628" s="274"/>
      <c r="I628" s="275"/>
      <c r="J628" s="276"/>
      <c r="K628" s="277"/>
      <c r="O628" s="278">
        <v>1</v>
      </c>
    </row>
    <row r="629" spans="1:80">
      <c r="A629" s="279">
        <v>163</v>
      </c>
      <c r="B629" s="280" t="s">
        <v>802</v>
      </c>
      <c r="C629" s="281" t="s">
        <v>803</v>
      </c>
      <c r="D629" s="282" t="s">
        <v>106</v>
      </c>
      <c r="E629" s="283">
        <v>0.1716</v>
      </c>
      <c r="F629" s="283">
        <v>0</v>
      </c>
      <c r="G629" s="284">
        <f>E629*F629</f>
        <v>0</v>
      </c>
      <c r="H629" s="285">
        <v>2.5</v>
      </c>
      <c r="I629" s="286">
        <f>E629*H629</f>
        <v>0.42899999999999999</v>
      </c>
      <c r="J629" s="285">
        <v>0</v>
      </c>
      <c r="K629" s="286">
        <f>E629*J629</f>
        <v>0</v>
      </c>
      <c r="O629" s="278">
        <v>2</v>
      </c>
      <c r="AA629" s="247">
        <v>1</v>
      </c>
      <c r="AB629" s="247">
        <v>1</v>
      </c>
      <c r="AC629" s="247">
        <v>1</v>
      </c>
      <c r="AZ629" s="247">
        <v>1</v>
      </c>
      <c r="BA629" s="247">
        <f>IF(AZ629=1,G629,0)</f>
        <v>0</v>
      </c>
      <c r="BB629" s="247">
        <f>IF(AZ629=2,G629,0)</f>
        <v>0</v>
      </c>
      <c r="BC629" s="247">
        <f>IF(AZ629=3,G629,0)</f>
        <v>0</v>
      </c>
      <c r="BD629" s="247">
        <f>IF(AZ629=4,G629,0)</f>
        <v>0</v>
      </c>
      <c r="BE629" s="247">
        <f>IF(AZ629=5,G629,0)</f>
        <v>0</v>
      </c>
      <c r="CA629" s="278">
        <v>1</v>
      </c>
      <c r="CB629" s="278">
        <v>1</v>
      </c>
    </row>
    <row r="630" spans="1:80" ht="22.5">
      <c r="A630" s="287"/>
      <c r="B630" s="290"/>
      <c r="C630" s="291" t="s">
        <v>804</v>
      </c>
      <c r="D630" s="292"/>
      <c r="E630" s="293">
        <v>0.1716</v>
      </c>
      <c r="F630" s="294"/>
      <c r="G630" s="295"/>
      <c r="H630" s="296"/>
      <c r="I630" s="288"/>
      <c r="J630" s="297"/>
      <c r="K630" s="288"/>
      <c r="M630" s="289" t="s">
        <v>804</v>
      </c>
      <c r="O630" s="278"/>
    </row>
    <row r="631" spans="1:80" ht="22.5">
      <c r="A631" s="279">
        <v>164</v>
      </c>
      <c r="B631" s="280" t="s">
        <v>805</v>
      </c>
      <c r="C631" s="281" t="s">
        <v>806</v>
      </c>
      <c r="D631" s="282" t="s">
        <v>106</v>
      </c>
      <c r="E631" s="283">
        <v>0.1368</v>
      </c>
      <c r="F631" s="283">
        <v>0</v>
      </c>
      <c r="G631" s="284">
        <f>E631*F631</f>
        <v>0</v>
      </c>
      <c r="H631" s="285">
        <v>1.919</v>
      </c>
      <c r="I631" s="286">
        <f>E631*H631</f>
        <v>0.26251920000000001</v>
      </c>
      <c r="J631" s="285">
        <v>0</v>
      </c>
      <c r="K631" s="286">
        <f>E631*J631</f>
        <v>0</v>
      </c>
      <c r="O631" s="278">
        <v>2</v>
      </c>
      <c r="AA631" s="247">
        <v>1</v>
      </c>
      <c r="AB631" s="247">
        <v>1</v>
      </c>
      <c r="AC631" s="247">
        <v>1</v>
      </c>
      <c r="AZ631" s="247">
        <v>1</v>
      </c>
      <c r="BA631" s="247">
        <f>IF(AZ631=1,G631,0)</f>
        <v>0</v>
      </c>
      <c r="BB631" s="247">
        <f>IF(AZ631=2,G631,0)</f>
        <v>0</v>
      </c>
      <c r="BC631" s="247">
        <f>IF(AZ631=3,G631,0)</f>
        <v>0</v>
      </c>
      <c r="BD631" s="247">
        <f>IF(AZ631=4,G631,0)</f>
        <v>0</v>
      </c>
      <c r="BE631" s="247">
        <f>IF(AZ631=5,G631,0)</f>
        <v>0</v>
      </c>
      <c r="CA631" s="278">
        <v>1</v>
      </c>
      <c r="CB631" s="278">
        <v>1</v>
      </c>
    </row>
    <row r="632" spans="1:80">
      <c r="A632" s="287"/>
      <c r="B632" s="290"/>
      <c r="C632" s="291" t="s">
        <v>807</v>
      </c>
      <c r="D632" s="292"/>
      <c r="E632" s="293">
        <v>0.1368</v>
      </c>
      <c r="F632" s="294"/>
      <c r="G632" s="295"/>
      <c r="H632" s="296"/>
      <c r="I632" s="288"/>
      <c r="J632" s="297"/>
      <c r="K632" s="288"/>
      <c r="M632" s="289" t="s">
        <v>807</v>
      </c>
      <c r="O632" s="278"/>
    </row>
    <row r="633" spans="1:80" ht="22.5">
      <c r="A633" s="279">
        <v>165</v>
      </c>
      <c r="B633" s="280" t="s">
        <v>808</v>
      </c>
      <c r="C633" s="281" t="s">
        <v>809</v>
      </c>
      <c r="D633" s="282" t="s">
        <v>227</v>
      </c>
      <c r="E633" s="283">
        <v>75.63</v>
      </c>
      <c r="F633" s="283">
        <v>0</v>
      </c>
      <c r="G633" s="284">
        <f>E633*F633</f>
        <v>0</v>
      </c>
      <c r="H633" s="285">
        <v>9.5000000000000001E-2</v>
      </c>
      <c r="I633" s="286">
        <f>E633*H633</f>
        <v>7.18485</v>
      </c>
      <c r="J633" s="285">
        <v>0</v>
      </c>
      <c r="K633" s="286">
        <f>E633*J633</f>
        <v>0</v>
      </c>
      <c r="O633" s="278">
        <v>2</v>
      </c>
      <c r="AA633" s="247">
        <v>1</v>
      </c>
      <c r="AB633" s="247">
        <v>1</v>
      </c>
      <c r="AC633" s="247">
        <v>1</v>
      </c>
      <c r="AZ633" s="247">
        <v>1</v>
      </c>
      <c r="BA633" s="247">
        <f>IF(AZ633=1,G633,0)</f>
        <v>0</v>
      </c>
      <c r="BB633" s="247">
        <f>IF(AZ633=2,G633,0)</f>
        <v>0</v>
      </c>
      <c r="BC633" s="247">
        <f>IF(AZ633=3,G633,0)</f>
        <v>0</v>
      </c>
      <c r="BD633" s="247">
        <f>IF(AZ633=4,G633,0)</f>
        <v>0</v>
      </c>
      <c r="BE633" s="247">
        <f>IF(AZ633=5,G633,0)</f>
        <v>0</v>
      </c>
      <c r="CA633" s="278">
        <v>1</v>
      </c>
      <c r="CB633" s="278">
        <v>1</v>
      </c>
    </row>
    <row r="634" spans="1:80">
      <c r="A634" s="287"/>
      <c r="B634" s="290"/>
      <c r="C634" s="291" t="s">
        <v>810</v>
      </c>
      <c r="D634" s="292"/>
      <c r="E634" s="293">
        <v>75.63</v>
      </c>
      <c r="F634" s="294"/>
      <c r="G634" s="295"/>
      <c r="H634" s="296"/>
      <c r="I634" s="288"/>
      <c r="J634" s="297"/>
      <c r="K634" s="288"/>
      <c r="M634" s="289" t="s">
        <v>810</v>
      </c>
      <c r="O634" s="278"/>
    </row>
    <row r="635" spans="1:80" ht="22.5">
      <c r="A635" s="279">
        <v>166</v>
      </c>
      <c r="B635" s="280" t="s">
        <v>811</v>
      </c>
      <c r="C635" s="281" t="s">
        <v>812</v>
      </c>
      <c r="D635" s="282" t="s">
        <v>227</v>
      </c>
      <c r="E635" s="283">
        <v>192.41</v>
      </c>
      <c r="F635" s="283">
        <v>0</v>
      </c>
      <c r="G635" s="284">
        <f>E635*F635</f>
        <v>0</v>
      </c>
      <c r="H635" s="285">
        <v>1.5910000000000001E-2</v>
      </c>
      <c r="I635" s="286">
        <f>E635*H635</f>
        <v>3.0612431</v>
      </c>
      <c r="J635" s="285">
        <v>0</v>
      </c>
      <c r="K635" s="286">
        <f>E635*J635</f>
        <v>0</v>
      </c>
      <c r="O635" s="278">
        <v>2</v>
      </c>
      <c r="AA635" s="247">
        <v>1</v>
      </c>
      <c r="AB635" s="247">
        <v>1</v>
      </c>
      <c r="AC635" s="247">
        <v>1</v>
      </c>
      <c r="AZ635" s="247">
        <v>1</v>
      </c>
      <c r="BA635" s="247">
        <f>IF(AZ635=1,G635,0)</f>
        <v>0</v>
      </c>
      <c r="BB635" s="247">
        <f>IF(AZ635=2,G635,0)</f>
        <v>0</v>
      </c>
      <c r="BC635" s="247">
        <f>IF(AZ635=3,G635,0)</f>
        <v>0</v>
      </c>
      <c r="BD635" s="247">
        <f>IF(AZ635=4,G635,0)</f>
        <v>0</v>
      </c>
      <c r="BE635" s="247">
        <f>IF(AZ635=5,G635,0)</f>
        <v>0</v>
      </c>
      <c r="CA635" s="278">
        <v>1</v>
      </c>
      <c r="CB635" s="278">
        <v>1</v>
      </c>
    </row>
    <row r="636" spans="1:80">
      <c r="A636" s="287"/>
      <c r="B636" s="290"/>
      <c r="C636" s="291" t="s">
        <v>813</v>
      </c>
      <c r="D636" s="292"/>
      <c r="E636" s="293">
        <v>149.77000000000001</v>
      </c>
      <c r="F636" s="294"/>
      <c r="G636" s="295"/>
      <c r="H636" s="296"/>
      <c r="I636" s="288"/>
      <c r="J636" s="297"/>
      <c r="K636" s="288"/>
      <c r="M636" s="289" t="s">
        <v>813</v>
      </c>
      <c r="O636" s="278"/>
    </row>
    <row r="637" spans="1:80">
      <c r="A637" s="287"/>
      <c r="B637" s="290"/>
      <c r="C637" s="291" t="s">
        <v>814</v>
      </c>
      <c r="D637" s="292"/>
      <c r="E637" s="293">
        <v>42.64</v>
      </c>
      <c r="F637" s="294"/>
      <c r="G637" s="295"/>
      <c r="H637" s="296"/>
      <c r="I637" s="288"/>
      <c r="J637" s="297"/>
      <c r="K637" s="288"/>
      <c r="M637" s="289" t="s">
        <v>814</v>
      </c>
      <c r="O637" s="278"/>
    </row>
    <row r="638" spans="1:80">
      <c r="A638" s="298"/>
      <c r="B638" s="299" t="s">
        <v>96</v>
      </c>
      <c r="C638" s="300" t="s">
        <v>801</v>
      </c>
      <c r="D638" s="301"/>
      <c r="E638" s="302"/>
      <c r="F638" s="303"/>
      <c r="G638" s="304">
        <f>SUM(G628:G637)</f>
        <v>0</v>
      </c>
      <c r="H638" s="305"/>
      <c r="I638" s="306">
        <f>SUM(I628:I637)</f>
        <v>10.9376123</v>
      </c>
      <c r="J638" s="305"/>
      <c r="K638" s="306">
        <f>SUM(K628:K637)</f>
        <v>0</v>
      </c>
      <c r="O638" s="278">
        <v>4</v>
      </c>
      <c r="BA638" s="307">
        <f>SUM(BA628:BA637)</f>
        <v>0</v>
      </c>
      <c r="BB638" s="307">
        <f>SUM(BB628:BB637)</f>
        <v>0</v>
      </c>
      <c r="BC638" s="307">
        <f>SUM(BC628:BC637)</f>
        <v>0</v>
      </c>
      <c r="BD638" s="307">
        <f>SUM(BD628:BD637)</f>
        <v>0</v>
      </c>
      <c r="BE638" s="307">
        <f>SUM(BE628:BE637)</f>
        <v>0</v>
      </c>
    </row>
    <row r="639" spans="1:80">
      <c r="A639" s="268" t="s">
        <v>93</v>
      </c>
      <c r="B639" s="269" t="s">
        <v>815</v>
      </c>
      <c r="C639" s="270" t="s">
        <v>816</v>
      </c>
      <c r="D639" s="271"/>
      <c r="E639" s="272"/>
      <c r="F639" s="272"/>
      <c r="G639" s="273"/>
      <c r="H639" s="274"/>
      <c r="I639" s="275"/>
      <c r="J639" s="276"/>
      <c r="K639" s="277"/>
      <c r="O639" s="278">
        <v>1</v>
      </c>
    </row>
    <row r="640" spans="1:80">
      <c r="A640" s="279">
        <v>167</v>
      </c>
      <c r="B640" s="280" t="s">
        <v>818</v>
      </c>
      <c r="C640" s="281" t="s">
        <v>819</v>
      </c>
      <c r="D640" s="282" t="s">
        <v>112</v>
      </c>
      <c r="E640" s="283">
        <v>1</v>
      </c>
      <c r="F640" s="283">
        <v>0</v>
      </c>
      <c r="G640" s="284">
        <f>E640*F640</f>
        <v>0</v>
      </c>
      <c r="H640" s="285">
        <v>2.5560000000012899E-2</v>
      </c>
      <c r="I640" s="286">
        <f>E640*H640</f>
        <v>2.5560000000012899E-2</v>
      </c>
      <c r="J640" s="285">
        <v>0</v>
      </c>
      <c r="K640" s="286">
        <f>E640*J640</f>
        <v>0</v>
      </c>
      <c r="O640" s="278">
        <v>2</v>
      </c>
      <c r="AA640" s="247">
        <v>1</v>
      </c>
      <c r="AB640" s="247">
        <v>1</v>
      </c>
      <c r="AC640" s="247">
        <v>1</v>
      </c>
      <c r="AZ640" s="247">
        <v>1</v>
      </c>
      <c r="BA640" s="247">
        <f>IF(AZ640=1,G640,0)</f>
        <v>0</v>
      </c>
      <c r="BB640" s="247">
        <f>IF(AZ640=2,G640,0)</f>
        <v>0</v>
      </c>
      <c r="BC640" s="247">
        <f>IF(AZ640=3,G640,0)</f>
        <v>0</v>
      </c>
      <c r="BD640" s="247">
        <f>IF(AZ640=4,G640,0)</f>
        <v>0</v>
      </c>
      <c r="BE640" s="247">
        <f>IF(AZ640=5,G640,0)</f>
        <v>0</v>
      </c>
      <c r="CA640" s="278">
        <v>1</v>
      </c>
      <c r="CB640" s="278">
        <v>1</v>
      </c>
    </row>
    <row r="641" spans="1:80">
      <c r="A641" s="287"/>
      <c r="B641" s="290"/>
      <c r="C641" s="291" t="s">
        <v>820</v>
      </c>
      <c r="D641" s="292"/>
      <c r="E641" s="293">
        <v>1</v>
      </c>
      <c r="F641" s="294"/>
      <c r="G641" s="295"/>
      <c r="H641" s="296"/>
      <c r="I641" s="288"/>
      <c r="J641" s="297"/>
      <c r="K641" s="288"/>
      <c r="M641" s="289" t="s">
        <v>820</v>
      </c>
      <c r="O641" s="278"/>
    </row>
    <row r="642" spans="1:80">
      <c r="A642" s="279">
        <v>168</v>
      </c>
      <c r="B642" s="280" t="s">
        <v>821</v>
      </c>
      <c r="C642" s="281" t="s">
        <v>822</v>
      </c>
      <c r="D642" s="282" t="s">
        <v>112</v>
      </c>
      <c r="E642" s="283">
        <v>1</v>
      </c>
      <c r="F642" s="283">
        <v>0</v>
      </c>
      <c r="G642" s="284">
        <f>E642*F642</f>
        <v>0</v>
      </c>
      <c r="H642" s="285">
        <v>4.4100000000014503E-2</v>
      </c>
      <c r="I642" s="286">
        <f>E642*H642</f>
        <v>4.4100000000014503E-2</v>
      </c>
      <c r="J642" s="285">
        <v>0</v>
      </c>
      <c r="K642" s="286">
        <f>E642*J642</f>
        <v>0</v>
      </c>
      <c r="O642" s="278">
        <v>2</v>
      </c>
      <c r="AA642" s="247">
        <v>1</v>
      </c>
      <c r="AB642" s="247">
        <v>1</v>
      </c>
      <c r="AC642" s="247">
        <v>1</v>
      </c>
      <c r="AZ642" s="247">
        <v>1</v>
      </c>
      <c r="BA642" s="247">
        <f>IF(AZ642=1,G642,0)</f>
        <v>0</v>
      </c>
      <c r="BB642" s="247">
        <f>IF(AZ642=2,G642,0)</f>
        <v>0</v>
      </c>
      <c r="BC642" s="247">
        <f>IF(AZ642=3,G642,0)</f>
        <v>0</v>
      </c>
      <c r="BD642" s="247">
        <f>IF(AZ642=4,G642,0)</f>
        <v>0</v>
      </c>
      <c r="BE642" s="247">
        <f>IF(AZ642=5,G642,0)</f>
        <v>0</v>
      </c>
      <c r="CA642" s="278">
        <v>1</v>
      </c>
      <c r="CB642" s="278">
        <v>1</v>
      </c>
    </row>
    <row r="643" spans="1:80">
      <c r="A643" s="287"/>
      <c r="B643" s="290"/>
      <c r="C643" s="291" t="s">
        <v>823</v>
      </c>
      <c r="D643" s="292"/>
      <c r="E643" s="293">
        <v>1</v>
      </c>
      <c r="F643" s="294"/>
      <c r="G643" s="295"/>
      <c r="H643" s="296"/>
      <c r="I643" s="288"/>
      <c r="J643" s="297"/>
      <c r="K643" s="288"/>
      <c r="M643" s="289" t="s">
        <v>823</v>
      </c>
      <c r="O643" s="278"/>
    </row>
    <row r="644" spans="1:80">
      <c r="A644" s="279">
        <v>169</v>
      </c>
      <c r="B644" s="280" t="s">
        <v>824</v>
      </c>
      <c r="C644" s="281" t="s">
        <v>825</v>
      </c>
      <c r="D644" s="282" t="s">
        <v>112</v>
      </c>
      <c r="E644" s="283">
        <v>3</v>
      </c>
      <c r="F644" s="283">
        <v>0</v>
      </c>
      <c r="G644" s="284">
        <f>E644*F644</f>
        <v>0</v>
      </c>
      <c r="H644" s="285">
        <v>6.0299999999983797E-2</v>
      </c>
      <c r="I644" s="286">
        <f>E644*H644</f>
        <v>0.18089999999995138</v>
      </c>
      <c r="J644" s="285">
        <v>0</v>
      </c>
      <c r="K644" s="286">
        <f>E644*J644</f>
        <v>0</v>
      </c>
      <c r="O644" s="278">
        <v>2</v>
      </c>
      <c r="AA644" s="247">
        <v>1</v>
      </c>
      <c r="AB644" s="247">
        <v>1</v>
      </c>
      <c r="AC644" s="247">
        <v>1</v>
      </c>
      <c r="AZ644" s="247">
        <v>1</v>
      </c>
      <c r="BA644" s="247">
        <f>IF(AZ644=1,G644,0)</f>
        <v>0</v>
      </c>
      <c r="BB644" s="247">
        <f>IF(AZ644=2,G644,0)</f>
        <v>0</v>
      </c>
      <c r="BC644" s="247">
        <f>IF(AZ644=3,G644,0)</f>
        <v>0</v>
      </c>
      <c r="BD644" s="247">
        <f>IF(AZ644=4,G644,0)</f>
        <v>0</v>
      </c>
      <c r="BE644" s="247">
        <f>IF(AZ644=5,G644,0)</f>
        <v>0</v>
      </c>
      <c r="CA644" s="278">
        <v>1</v>
      </c>
      <c r="CB644" s="278">
        <v>1</v>
      </c>
    </row>
    <row r="645" spans="1:80">
      <c r="A645" s="287"/>
      <c r="B645" s="290"/>
      <c r="C645" s="291" t="s">
        <v>826</v>
      </c>
      <c r="D645" s="292"/>
      <c r="E645" s="293">
        <v>2</v>
      </c>
      <c r="F645" s="294"/>
      <c r="G645" s="295"/>
      <c r="H645" s="296"/>
      <c r="I645" s="288"/>
      <c r="J645" s="297"/>
      <c r="K645" s="288"/>
      <c r="M645" s="289" t="s">
        <v>826</v>
      </c>
      <c r="O645" s="278"/>
    </row>
    <row r="646" spans="1:80">
      <c r="A646" s="287"/>
      <c r="B646" s="290"/>
      <c r="C646" s="291" t="s">
        <v>827</v>
      </c>
      <c r="D646" s="292"/>
      <c r="E646" s="293">
        <v>1</v>
      </c>
      <c r="F646" s="294"/>
      <c r="G646" s="295"/>
      <c r="H646" s="296"/>
      <c r="I646" s="288"/>
      <c r="J646" s="297"/>
      <c r="K646" s="288"/>
      <c r="M646" s="289" t="s">
        <v>827</v>
      </c>
      <c r="O646" s="278"/>
    </row>
    <row r="647" spans="1:80">
      <c r="A647" s="279">
        <v>170</v>
      </c>
      <c r="B647" s="280" t="s">
        <v>828</v>
      </c>
      <c r="C647" s="281" t="s">
        <v>829</v>
      </c>
      <c r="D647" s="282" t="s">
        <v>112</v>
      </c>
      <c r="E647" s="283">
        <v>12</v>
      </c>
      <c r="F647" s="283">
        <v>0</v>
      </c>
      <c r="G647" s="284">
        <f>E647*F647</f>
        <v>0</v>
      </c>
      <c r="H647" s="285">
        <v>1.8970000000000001E-2</v>
      </c>
      <c r="I647" s="286">
        <f>E647*H647</f>
        <v>0.22764000000000001</v>
      </c>
      <c r="J647" s="285">
        <v>0</v>
      </c>
      <c r="K647" s="286">
        <f>E647*J647</f>
        <v>0</v>
      </c>
      <c r="O647" s="278">
        <v>2</v>
      </c>
      <c r="AA647" s="247">
        <v>1</v>
      </c>
      <c r="AB647" s="247">
        <v>1</v>
      </c>
      <c r="AC647" s="247">
        <v>1</v>
      </c>
      <c r="AZ647" s="247">
        <v>1</v>
      </c>
      <c r="BA647" s="247">
        <f>IF(AZ647=1,G647,0)</f>
        <v>0</v>
      </c>
      <c r="BB647" s="247">
        <f>IF(AZ647=2,G647,0)</f>
        <v>0</v>
      </c>
      <c r="BC647" s="247">
        <f>IF(AZ647=3,G647,0)</f>
        <v>0</v>
      </c>
      <c r="BD647" s="247">
        <f>IF(AZ647=4,G647,0)</f>
        <v>0</v>
      </c>
      <c r="BE647" s="247">
        <f>IF(AZ647=5,G647,0)</f>
        <v>0</v>
      </c>
      <c r="CA647" s="278">
        <v>1</v>
      </c>
      <c r="CB647" s="278">
        <v>1</v>
      </c>
    </row>
    <row r="648" spans="1:80">
      <c r="A648" s="287"/>
      <c r="B648" s="290"/>
      <c r="C648" s="291" t="s">
        <v>830</v>
      </c>
      <c r="D648" s="292"/>
      <c r="E648" s="293">
        <v>2</v>
      </c>
      <c r="F648" s="294"/>
      <c r="G648" s="295"/>
      <c r="H648" s="296"/>
      <c r="I648" s="288"/>
      <c r="J648" s="297"/>
      <c r="K648" s="288"/>
      <c r="M648" s="289" t="s">
        <v>830</v>
      </c>
      <c r="O648" s="278"/>
    </row>
    <row r="649" spans="1:80">
      <c r="A649" s="287"/>
      <c r="B649" s="290"/>
      <c r="C649" s="291" t="s">
        <v>831</v>
      </c>
      <c r="D649" s="292"/>
      <c r="E649" s="293">
        <v>3</v>
      </c>
      <c r="F649" s="294"/>
      <c r="G649" s="295"/>
      <c r="H649" s="296"/>
      <c r="I649" s="288"/>
      <c r="J649" s="297"/>
      <c r="K649" s="288"/>
      <c r="M649" s="289" t="s">
        <v>831</v>
      </c>
      <c r="O649" s="278"/>
    </row>
    <row r="650" spans="1:80">
      <c r="A650" s="287"/>
      <c r="B650" s="290"/>
      <c r="C650" s="291" t="s">
        <v>832</v>
      </c>
      <c r="D650" s="292"/>
      <c r="E650" s="293">
        <v>3</v>
      </c>
      <c r="F650" s="294"/>
      <c r="G650" s="295"/>
      <c r="H650" s="296"/>
      <c r="I650" s="288"/>
      <c r="J650" s="297"/>
      <c r="K650" s="288"/>
      <c r="M650" s="289" t="s">
        <v>832</v>
      </c>
      <c r="O650" s="278"/>
    </row>
    <row r="651" spans="1:80">
      <c r="A651" s="287"/>
      <c r="B651" s="290"/>
      <c r="C651" s="291" t="s">
        <v>833</v>
      </c>
      <c r="D651" s="292"/>
      <c r="E651" s="293">
        <v>1</v>
      </c>
      <c r="F651" s="294"/>
      <c r="G651" s="295"/>
      <c r="H651" s="296"/>
      <c r="I651" s="288"/>
      <c r="J651" s="297"/>
      <c r="K651" s="288"/>
      <c r="M651" s="289" t="s">
        <v>833</v>
      </c>
      <c r="O651" s="278"/>
    </row>
    <row r="652" spans="1:80">
      <c r="A652" s="287"/>
      <c r="B652" s="290"/>
      <c r="C652" s="291" t="s">
        <v>834</v>
      </c>
      <c r="D652" s="292"/>
      <c r="E652" s="293">
        <v>1</v>
      </c>
      <c r="F652" s="294"/>
      <c r="G652" s="295"/>
      <c r="H652" s="296"/>
      <c r="I652" s="288"/>
      <c r="J652" s="297"/>
      <c r="K652" s="288"/>
      <c r="M652" s="289" t="s">
        <v>834</v>
      </c>
      <c r="O652" s="278"/>
    </row>
    <row r="653" spans="1:80">
      <c r="A653" s="287"/>
      <c r="B653" s="290"/>
      <c r="C653" s="291" t="s">
        <v>835</v>
      </c>
      <c r="D653" s="292"/>
      <c r="E653" s="293">
        <v>1</v>
      </c>
      <c r="F653" s="294"/>
      <c r="G653" s="295"/>
      <c r="H653" s="296"/>
      <c r="I653" s="288"/>
      <c r="J653" s="297"/>
      <c r="K653" s="288"/>
      <c r="M653" s="289" t="s">
        <v>835</v>
      </c>
      <c r="O653" s="278"/>
    </row>
    <row r="654" spans="1:80">
      <c r="A654" s="287"/>
      <c r="B654" s="290"/>
      <c r="C654" s="291" t="s">
        <v>836</v>
      </c>
      <c r="D654" s="292"/>
      <c r="E654" s="293">
        <v>1</v>
      </c>
      <c r="F654" s="294"/>
      <c r="G654" s="295"/>
      <c r="H654" s="296"/>
      <c r="I654" s="288"/>
      <c r="J654" s="297"/>
      <c r="K654" s="288"/>
      <c r="M654" s="289" t="s">
        <v>836</v>
      </c>
      <c r="O654" s="278"/>
    </row>
    <row r="655" spans="1:80">
      <c r="A655" s="279">
        <v>171</v>
      </c>
      <c r="B655" s="280" t="s">
        <v>837</v>
      </c>
      <c r="C655" s="281" t="s">
        <v>838</v>
      </c>
      <c r="D655" s="282" t="s">
        <v>112</v>
      </c>
      <c r="E655" s="283">
        <v>3</v>
      </c>
      <c r="F655" s="283">
        <v>0</v>
      </c>
      <c r="G655" s="284">
        <f>E655*F655</f>
        <v>0</v>
      </c>
      <c r="H655" s="285">
        <v>3.7719999999978902E-2</v>
      </c>
      <c r="I655" s="286">
        <f>E655*H655</f>
        <v>0.1131599999999367</v>
      </c>
      <c r="J655" s="285">
        <v>0</v>
      </c>
      <c r="K655" s="286">
        <f>E655*J655</f>
        <v>0</v>
      </c>
      <c r="O655" s="278">
        <v>2</v>
      </c>
      <c r="AA655" s="247">
        <v>1</v>
      </c>
      <c r="AB655" s="247">
        <v>1</v>
      </c>
      <c r="AC655" s="247">
        <v>1</v>
      </c>
      <c r="AZ655" s="247">
        <v>1</v>
      </c>
      <c r="BA655" s="247">
        <f>IF(AZ655=1,G655,0)</f>
        <v>0</v>
      </c>
      <c r="BB655" s="247">
        <f>IF(AZ655=2,G655,0)</f>
        <v>0</v>
      </c>
      <c r="BC655" s="247">
        <f>IF(AZ655=3,G655,0)</f>
        <v>0</v>
      </c>
      <c r="BD655" s="247">
        <f>IF(AZ655=4,G655,0)</f>
        <v>0</v>
      </c>
      <c r="BE655" s="247">
        <f>IF(AZ655=5,G655,0)</f>
        <v>0</v>
      </c>
      <c r="CA655" s="278">
        <v>1</v>
      </c>
      <c r="CB655" s="278">
        <v>1</v>
      </c>
    </row>
    <row r="656" spans="1:80">
      <c r="A656" s="287"/>
      <c r="B656" s="290"/>
      <c r="C656" s="291" t="s">
        <v>839</v>
      </c>
      <c r="D656" s="292"/>
      <c r="E656" s="293">
        <v>1</v>
      </c>
      <c r="F656" s="294"/>
      <c r="G656" s="295"/>
      <c r="H656" s="296"/>
      <c r="I656" s="288"/>
      <c r="J656" s="297"/>
      <c r="K656" s="288"/>
      <c r="M656" s="289" t="s">
        <v>839</v>
      </c>
      <c r="O656" s="278"/>
    </row>
    <row r="657" spans="1:80">
      <c r="A657" s="287"/>
      <c r="B657" s="290"/>
      <c r="C657" s="291" t="s">
        <v>840</v>
      </c>
      <c r="D657" s="292"/>
      <c r="E657" s="293">
        <v>1</v>
      </c>
      <c r="F657" s="294"/>
      <c r="G657" s="295"/>
      <c r="H657" s="296"/>
      <c r="I657" s="288"/>
      <c r="J657" s="297"/>
      <c r="K657" s="288"/>
      <c r="M657" s="289" t="s">
        <v>840</v>
      </c>
      <c r="O657" s="278"/>
    </row>
    <row r="658" spans="1:80">
      <c r="A658" s="287"/>
      <c r="B658" s="290"/>
      <c r="C658" s="291" t="s">
        <v>841</v>
      </c>
      <c r="D658" s="292"/>
      <c r="E658" s="293">
        <v>1</v>
      </c>
      <c r="F658" s="294"/>
      <c r="G658" s="295"/>
      <c r="H658" s="296"/>
      <c r="I658" s="288"/>
      <c r="J658" s="297"/>
      <c r="K658" s="288"/>
      <c r="M658" s="289" t="s">
        <v>841</v>
      </c>
      <c r="O658" s="278"/>
    </row>
    <row r="659" spans="1:80">
      <c r="A659" s="279">
        <v>172</v>
      </c>
      <c r="B659" s="280" t="s">
        <v>842</v>
      </c>
      <c r="C659" s="281" t="s">
        <v>843</v>
      </c>
      <c r="D659" s="282" t="s">
        <v>112</v>
      </c>
      <c r="E659" s="283">
        <v>1</v>
      </c>
      <c r="F659" s="283">
        <v>0</v>
      </c>
      <c r="G659" s="284">
        <f>E659*F659</f>
        <v>0</v>
      </c>
      <c r="H659" s="285">
        <v>6.2719999999999998E-2</v>
      </c>
      <c r="I659" s="286">
        <f>E659*H659</f>
        <v>6.2719999999999998E-2</v>
      </c>
      <c r="J659" s="285">
        <v>0</v>
      </c>
      <c r="K659" s="286">
        <f>E659*J659</f>
        <v>0</v>
      </c>
      <c r="O659" s="278">
        <v>2</v>
      </c>
      <c r="AA659" s="247">
        <v>1</v>
      </c>
      <c r="AB659" s="247">
        <v>1</v>
      </c>
      <c r="AC659" s="247">
        <v>1</v>
      </c>
      <c r="AZ659" s="247">
        <v>1</v>
      </c>
      <c r="BA659" s="247">
        <f>IF(AZ659=1,G659,0)</f>
        <v>0</v>
      </c>
      <c r="BB659" s="247">
        <f>IF(AZ659=2,G659,0)</f>
        <v>0</v>
      </c>
      <c r="BC659" s="247">
        <f>IF(AZ659=3,G659,0)</f>
        <v>0</v>
      </c>
      <c r="BD659" s="247">
        <f>IF(AZ659=4,G659,0)</f>
        <v>0</v>
      </c>
      <c r="BE659" s="247">
        <f>IF(AZ659=5,G659,0)</f>
        <v>0</v>
      </c>
      <c r="CA659" s="278">
        <v>1</v>
      </c>
      <c r="CB659" s="278">
        <v>1</v>
      </c>
    </row>
    <row r="660" spans="1:80">
      <c r="A660" s="287"/>
      <c r="B660" s="290"/>
      <c r="C660" s="291" t="s">
        <v>844</v>
      </c>
      <c r="D660" s="292"/>
      <c r="E660" s="293">
        <v>1</v>
      </c>
      <c r="F660" s="294"/>
      <c r="G660" s="295"/>
      <c r="H660" s="296"/>
      <c r="I660" s="288"/>
      <c r="J660" s="297"/>
      <c r="K660" s="288"/>
      <c r="M660" s="289" t="s">
        <v>844</v>
      </c>
      <c r="O660" s="278"/>
    </row>
    <row r="661" spans="1:80">
      <c r="A661" s="279">
        <v>173</v>
      </c>
      <c r="B661" s="280" t="s">
        <v>845</v>
      </c>
      <c r="C661" s="281" t="s">
        <v>846</v>
      </c>
      <c r="D661" s="282" t="s">
        <v>112</v>
      </c>
      <c r="E661" s="283">
        <v>5</v>
      </c>
      <c r="F661" s="283">
        <v>0</v>
      </c>
      <c r="G661" s="284">
        <f>E661*F661</f>
        <v>0</v>
      </c>
      <c r="H661" s="285">
        <v>0.49074999999993502</v>
      </c>
      <c r="I661" s="286">
        <f>E661*H661</f>
        <v>2.4537499999996752</v>
      </c>
      <c r="J661" s="285">
        <v>0</v>
      </c>
      <c r="K661" s="286">
        <f>E661*J661</f>
        <v>0</v>
      </c>
      <c r="O661" s="278">
        <v>2</v>
      </c>
      <c r="AA661" s="247">
        <v>1</v>
      </c>
      <c r="AB661" s="247">
        <v>1</v>
      </c>
      <c r="AC661" s="247">
        <v>1</v>
      </c>
      <c r="AZ661" s="247">
        <v>1</v>
      </c>
      <c r="BA661" s="247">
        <f>IF(AZ661=1,G661,0)</f>
        <v>0</v>
      </c>
      <c r="BB661" s="247">
        <f>IF(AZ661=2,G661,0)</f>
        <v>0</v>
      </c>
      <c r="BC661" s="247">
        <f>IF(AZ661=3,G661,0)</f>
        <v>0</v>
      </c>
      <c r="BD661" s="247">
        <f>IF(AZ661=4,G661,0)</f>
        <v>0</v>
      </c>
      <c r="BE661" s="247">
        <f>IF(AZ661=5,G661,0)</f>
        <v>0</v>
      </c>
      <c r="CA661" s="278">
        <v>1</v>
      </c>
      <c r="CB661" s="278">
        <v>1</v>
      </c>
    </row>
    <row r="662" spans="1:80">
      <c r="A662" s="287"/>
      <c r="B662" s="290"/>
      <c r="C662" s="291" t="s">
        <v>847</v>
      </c>
      <c r="D662" s="292"/>
      <c r="E662" s="293">
        <v>1</v>
      </c>
      <c r="F662" s="294"/>
      <c r="G662" s="295"/>
      <c r="H662" s="296"/>
      <c r="I662" s="288"/>
      <c r="J662" s="297"/>
      <c r="K662" s="288"/>
      <c r="M662" s="289" t="s">
        <v>847</v>
      </c>
      <c r="O662" s="278"/>
    </row>
    <row r="663" spans="1:80">
      <c r="A663" s="287"/>
      <c r="B663" s="290"/>
      <c r="C663" s="291" t="s">
        <v>848</v>
      </c>
      <c r="D663" s="292"/>
      <c r="E663" s="293">
        <v>2</v>
      </c>
      <c r="F663" s="294"/>
      <c r="G663" s="295"/>
      <c r="H663" s="296"/>
      <c r="I663" s="288"/>
      <c r="J663" s="297"/>
      <c r="K663" s="288"/>
      <c r="M663" s="289" t="s">
        <v>848</v>
      </c>
      <c r="O663" s="278"/>
    </row>
    <row r="664" spans="1:80">
      <c r="A664" s="287"/>
      <c r="B664" s="290"/>
      <c r="C664" s="291" t="s">
        <v>849</v>
      </c>
      <c r="D664" s="292"/>
      <c r="E664" s="293">
        <v>1</v>
      </c>
      <c r="F664" s="294"/>
      <c r="G664" s="295"/>
      <c r="H664" s="296"/>
      <c r="I664" s="288"/>
      <c r="J664" s="297"/>
      <c r="K664" s="288"/>
      <c r="M664" s="289" t="s">
        <v>849</v>
      </c>
      <c r="O664" s="278"/>
    </row>
    <row r="665" spans="1:80">
      <c r="A665" s="287"/>
      <c r="B665" s="290"/>
      <c r="C665" s="291" t="s">
        <v>850</v>
      </c>
      <c r="D665" s="292"/>
      <c r="E665" s="293">
        <v>1</v>
      </c>
      <c r="F665" s="294"/>
      <c r="G665" s="295"/>
      <c r="H665" s="296"/>
      <c r="I665" s="288"/>
      <c r="J665" s="297"/>
      <c r="K665" s="288"/>
      <c r="M665" s="289" t="s">
        <v>850</v>
      </c>
      <c r="O665" s="278"/>
    </row>
    <row r="666" spans="1:80">
      <c r="A666" s="279">
        <v>174</v>
      </c>
      <c r="B666" s="280" t="s">
        <v>851</v>
      </c>
      <c r="C666" s="281" t="s">
        <v>852</v>
      </c>
      <c r="D666" s="282" t="s">
        <v>112</v>
      </c>
      <c r="E666" s="283">
        <v>1</v>
      </c>
      <c r="F666" s="283">
        <v>0</v>
      </c>
      <c r="G666" s="284">
        <f>E666*F666</f>
        <v>0</v>
      </c>
      <c r="H666" s="285">
        <v>0.60864000000037799</v>
      </c>
      <c r="I666" s="286">
        <f>E666*H666</f>
        <v>0.60864000000037799</v>
      </c>
      <c r="J666" s="285">
        <v>0</v>
      </c>
      <c r="K666" s="286">
        <f>E666*J666</f>
        <v>0</v>
      </c>
      <c r="O666" s="278">
        <v>2</v>
      </c>
      <c r="AA666" s="247">
        <v>1</v>
      </c>
      <c r="AB666" s="247">
        <v>1</v>
      </c>
      <c r="AC666" s="247">
        <v>1</v>
      </c>
      <c r="AZ666" s="247">
        <v>1</v>
      </c>
      <c r="BA666" s="247">
        <f>IF(AZ666=1,G666,0)</f>
        <v>0</v>
      </c>
      <c r="BB666" s="247">
        <f>IF(AZ666=2,G666,0)</f>
        <v>0</v>
      </c>
      <c r="BC666" s="247">
        <f>IF(AZ666=3,G666,0)</f>
        <v>0</v>
      </c>
      <c r="BD666" s="247">
        <f>IF(AZ666=4,G666,0)</f>
        <v>0</v>
      </c>
      <c r="BE666" s="247">
        <f>IF(AZ666=5,G666,0)</f>
        <v>0</v>
      </c>
      <c r="CA666" s="278">
        <v>1</v>
      </c>
      <c r="CB666" s="278">
        <v>1</v>
      </c>
    </row>
    <row r="667" spans="1:80">
      <c r="A667" s="287"/>
      <c r="B667" s="290"/>
      <c r="C667" s="291" t="s">
        <v>853</v>
      </c>
      <c r="D667" s="292"/>
      <c r="E667" s="293">
        <v>1</v>
      </c>
      <c r="F667" s="294"/>
      <c r="G667" s="295"/>
      <c r="H667" s="296"/>
      <c r="I667" s="288"/>
      <c r="J667" s="297"/>
      <c r="K667" s="288"/>
      <c r="M667" s="289" t="s">
        <v>853</v>
      </c>
      <c r="O667" s="278"/>
    </row>
    <row r="668" spans="1:80">
      <c r="A668" s="279">
        <v>175</v>
      </c>
      <c r="B668" s="280" t="s">
        <v>854</v>
      </c>
      <c r="C668" s="281" t="s">
        <v>855</v>
      </c>
      <c r="D668" s="282" t="s">
        <v>112</v>
      </c>
      <c r="E668" s="283">
        <v>11</v>
      </c>
      <c r="F668" s="283">
        <v>0</v>
      </c>
      <c r="G668" s="284">
        <f>E668*F668</f>
        <v>0</v>
      </c>
      <c r="H668" s="285">
        <v>1.35599999999982E-2</v>
      </c>
      <c r="I668" s="286">
        <f>E668*H668</f>
        <v>0.1491599999999802</v>
      </c>
      <c r="J668" s="285">
        <v>0</v>
      </c>
      <c r="K668" s="286">
        <f>E668*J668</f>
        <v>0</v>
      </c>
      <c r="O668" s="278">
        <v>2</v>
      </c>
      <c r="AA668" s="247">
        <v>1</v>
      </c>
      <c r="AB668" s="247">
        <v>1</v>
      </c>
      <c r="AC668" s="247">
        <v>1</v>
      </c>
      <c r="AZ668" s="247">
        <v>1</v>
      </c>
      <c r="BA668" s="247">
        <f>IF(AZ668=1,G668,0)</f>
        <v>0</v>
      </c>
      <c r="BB668" s="247">
        <f>IF(AZ668=2,G668,0)</f>
        <v>0</v>
      </c>
      <c r="BC668" s="247">
        <f>IF(AZ668=3,G668,0)</f>
        <v>0</v>
      </c>
      <c r="BD668" s="247">
        <f>IF(AZ668=4,G668,0)</f>
        <v>0</v>
      </c>
      <c r="BE668" s="247">
        <f>IF(AZ668=5,G668,0)</f>
        <v>0</v>
      </c>
      <c r="CA668" s="278">
        <v>1</v>
      </c>
      <c r="CB668" s="278">
        <v>1</v>
      </c>
    </row>
    <row r="669" spans="1:80">
      <c r="A669" s="287"/>
      <c r="B669" s="290"/>
      <c r="C669" s="291" t="s">
        <v>856</v>
      </c>
      <c r="D669" s="292"/>
      <c r="E669" s="293">
        <v>1</v>
      </c>
      <c r="F669" s="294"/>
      <c r="G669" s="295"/>
      <c r="H669" s="296"/>
      <c r="I669" s="288"/>
      <c r="J669" s="297"/>
      <c r="K669" s="288"/>
      <c r="M669" s="289" t="s">
        <v>856</v>
      </c>
      <c r="O669" s="278"/>
    </row>
    <row r="670" spans="1:80">
      <c r="A670" s="287"/>
      <c r="B670" s="290"/>
      <c r="C670" s="291" t="s">
        <v>857</v>
      </c>
      <c r="D670" s="292"/>
      <c r="E670" s="293">
        <v>1</v>
      </c>
      <c r="F670" s="294"/>
      <c r="G670" s="295"/>
      <c r="H670" s="296"/>
      <c r="I670" s="288"/>
      <c r="J670" s="297"/>
      <c r="K670" s="288"/>
      <c r="M670" s="289" t="s">
        <v>857</v>
      </c>
      <c r="O670" s="278"/>
    </row>
    <row r="671" spans="1:80">
      <c r="A671" s="287"/>
      <c r="B671" s="290"/>
      <c r="C671" s="291" t="s">
        <v>858</v>
      </c>
      <c r="D671" s="292"/>
      <c r="E671" s="293">
        <v>4</v>
      </c>
      <c r="F671" s="294"/>
      <c r="G671" s="295"/>
      <c r="H671" s="296"/>
      <c r="I671" s="288"/>
      <c r="J671" s="297"/>
      <c r="K671" s="288"/>
      <c r="M671" s="289" t="s">
        <v>858</v>
      </c>
      <c r="O671" s="278"/>
    </row>
    <row r="672" spans="1:80">
      <c r="A672" s="287"/>
      <c r="B672" s="290"/>
      <c r="C672" s="291" t="s">
        <v>859</v>
      </c>
      <c r="D672" s="292"/>
      <c r="E672" s="293">
        <v>3</v>
      </c>
      <c r="F672" s="294"/>
      <c r="G672" s="295"/>
      <c r="H672" s="296"/>
      <c r="I672" s="288"/>
      <c r="J672" s="297"/>
      <c r="K672" s="288"/>
      <c r="M672" s="289" t="s">
        <v>859</v>
      </c>
      <c r="O672" s="278"/>
    </row>
    <row r="673" spans="1:80">
      <c r="A673" s="287"/>
      <c r="B673" s="290"/>
      <c r="C673" s="291" t="s">
        <v>860</v>
      </c>
      <c r="D673" s="292"/>
      <c r="E673" s="293">
        <v>1</v>
      </c>
      <c r="F673" s="294"/>
      <c r="G673" s="295"/>
      <c r="H673" s="296"/>
      <c r="I673" s="288"/>
      <c r="J673" s="297"/>
      <c r="K673" s="288"/>
      <c r="M673" s="289" t="s">
        <v>860</v>
      </c>
      <c r="O673" s="278"/>
    </row>
    <row r="674" spans="1:80">
      <c r="A674" s="287"/>
      <c r="B674" s="290"/>
      <c r="C674" s="291" t="s">
        <v>861</v>
      </c>
      <c r="D674" s="292"/>
      <c r="E674" s="293">
        <v>1</v>
      </c>
      <c r="F674" s="294"/>
      <c r="G674" s="295"/>
      <c r="H674" s="296"/>
      <c r="I674" s="288"/>
      <c r="J674" s="297"/>
      <c r="K674" s="288"/>
      <c r="M674" s="289" t="s">
        <v>861</v>
      </c>
      <c r="O674" s="278"/>
    </row>
    <row r="675" spans="1:80">
      <c r="A675" s="279">
        <v>176</v>
      </c>
      <c r="B675" s="280" t="s">
        <v>862</v>
      </c>
      <c r="C675" s="281" t="s">
        <v>863</v>
      </c>
      <c r="D675" s="282" t="s">
        <v>112</v>
      </c>
      <c r="E675" s="283">
        <v>1</v>
      </c>
      <c r="F675" s="283">
        <v>0</v>
      </c>
      <c r="G675" s="284">
        <f>E675*F675</f>
        <v>0</v>
      </c>
      <c r="H675" s="285">
        <v>2.4319999999988798E-2</v>
      </c>
      <c r="I675" s="286">
        <f>E675*H675</f>
        <v>2.4319999999988798E-2</v>
      </c>
      <c r="J675" s="285">
        <v>0</v>
      </c>
      <c r="K675" s="286">
        <f>E675*J675</f>
        <v>0</v>
      </c>
      <c r="O675" s="278">
        <v>2</v>
      </c>
      <c r="AA675" s="247">
        <v>1</v>
      </c>
      <c r="AB675" s="247">
        <v>1</v>
      </c>
      <c r="AC675" s="247">
        <v>1</v>
      </c>
      <c r="AZ675" s="247">
        <v>1</v>
      </c>
      <c r="BA675" s="247">
        <f>IF(AZ675=1,G675,0)</f>
        <v>0</v>
      </c>
      <c r="BB675" s="247">
        <f>IF(AZ675=2,G675,0)</f>
        <v>0</v>
      </c>
      <c r="BC675" s="247">
        <f>IF(AZ675=3,G675,0)</f>
        <v>0</v>
      </c>
      <c r="BD675" s="247">
        <f>IF(AZ675=4,G675,0)</f>
        <v>0</v>
      </c>
      <c r="BE675" s="247">
        <f>IF(AZ675=5,G675,0)</f>
        <v>0</v>
      </c>
      <c r="CA675" s="278">
        <v>1</v>
      </c>
      <c r="CB675" s="278">
        <v>1</v>
      </c>
    </row>
    <row r="676" spans="1:80">
      <c r="A676" s="287"/>
      <c r="B676" s="290"/>
      <c r="C676" s="291" t="s">
        <v>864</v>
      </c>
      <c r="D676" s="292"/>
      <c r="E676" s="293">
        <v>1</v>
      </c>
      <c r="F676" s="294"/>
      <c r="G676" s="295"/>
      <c r="H676" s="296"/>
      <c r="I676" s="288"/>
      <c r="J676" s="297"/>
      <c r="K676" s="288"/>
      <c r="M676" s="289" t="s">
        <v>864</v>
      </c>
      <c r="O676" s="278"/>
    </row>
    <row r="677" spans="1:80">
      <c r="A677" s="279">
        <v>177</v>
      </c>
      <c r="B677" s="280" t="s">
        <v>865</v>
      </c>
      <c r="C677" s="281" t="s">
        <v>866</v>
      </c>
      <c r="D677" s="282" t="s">
        <v>112</v>
      </c>
      <c r="E677" s="283">
        <v>1</v>
      </c>
      <c r="F677" s="283">
        <v>0</v>
      </c>
      <c r="G677" s="284">
        <f>E677*F677</f>
        <v>0</v>
      </c>
      <c r="H677" s="285">
        <v>1.6400000000004401E-2</v>
      </c>
      <c r="I677" s="286">
        <f>E677*H677</f>
        <v>1.6400000000004401E-2</v>
      </c>
      <c r="J677" s="285"/>
      <c r="K677" s="286">
        <f>E677*J677</f>
        <v>0</v>
      </c>
      <c r="O677" s="278">
        <v>2</v>
      </c>
      <c r="AA677" s="247">
        <v>12</v>
      </c>
      <c r="AB677" s="247">
        <v>1</v>
      </c>
      <c r="AC677" s="247">
        <v>263</v>
      </c>
      <c r="AZ677" s="247">
        <v>1</v>
      </c>
      <c r="BA677" s="247">
        <f>IF(AZ677=1,G677,0)</f>
        <v>0</v>
      </c>
      <c r="BB677" s="247">
        <f>IF(AZ677=2,G677,0)</f>
        <v>0</v>
      </c>
      <c r="BC677" s="247">
        <f>IF(AZ677=3,G677,0)</f>
        <v>0</v>
      </c>
      <c r="BD677" s="247">
        <f>IF(AZ677=4,G677,0)</f>
        <v>0</v>
      </c>
      <c r="BE677" s="247">
        <f>IF(AZ677=5,G677,0)</f>
        <v>0</v>
      </c>
      <c r="CA677" s="278">
        <v>12</v>
      </c>
      <c r="CB677" s="278">
        <v>1</v>
      </c>
    </row>
    <row r="678" spans="1:80">
      <c r="A678" s="287"/>
      <c r="B678" s="290"/>
      <c r="C678" s="291" t="s">
        <v>849</v>
      </c>
      <c r="D678" s="292"/>
      <c r="E678" s="293">
        <v>1</v>
      </c>
      <c r="F678" s="294"/>
      <c r="G678" s="295"/>
      <c r="H678" s="296"/>
      <c r="I678" s="288"/>
      <c r="J678" s="297"/>
      <c r="K678" s="288"/>
      <c r="M678" s="289" t="s">
        <v>849</v>
      </c>
      <c r="O678" s="278"/>
    </row>
    <row r="679" spans="1:80">
      <c r="A679" s="279">
        <v>178</v>
      </c>
      <c r="B679" s="280" t="s">
        <v>865</v>
      </c>
      <c r="C679" s="281" t="s">
        <v>867</v>
      </c>
      <c r="D679" s="282" t="s">
        <v>112</v>
      </c>
      <c r="E679" s="283">
        <v>4</v>
      </c>
      <c r="F679" s="283">
        <v>0</v>
      </c>
      <c r="G679" s="284">
        <f>E679*F679</f>
        <v>0</v>
      </c>
      <c r="H679" s="285">
        <v>1.84E-2</v>
      </c>
      <c r="I679" s="286">
        <f>E679*H679</f>
        <v>7.3599999999999999E-2</v>
      </c>
      <c r="J679" s="285"/>
      <c r="K679" s="286">
        <f>E679*J679</f>
        <v>0</v>
      </c>
      <c r="O679" s="278">
        <v>2</v>
      </c>
      <c r="AA679" s="247">
        <v>12</v>
      </c>
      <c r="AB679" s="247">
        <v>1</v>
      </c>
      <c r="AC679" s="247">
        <v>258</v>
      </c>
      <c r="AZ679" s="247">
        <v>1</v>
      </c>
      <c r="BA679" s="247">
        <f>IF(AZ679=1,G679,0)</f>
        <v>0</v>
      </c>
      <c r="BB679" s="247">
        <f>IF(AZ679=2,G679,0)</f>
        <v>0</v>
      </c>
      <c r="BC679" s="247">
        <f>IF(AZ679=3,G679,0)</f>
        <v>0</v>
      </c>
      <c r="BD679" s="247">
        <f>IF(AZ679=4,G679,0)</f>
        <v>0</v>
      </c>
      <c r="BE679" s="247">
        <f>IF(AZ679=5,G679,0)</f>
        <v>0</v>
      </c>
      <c r="CA679" s="278">
        <v>12</v>
      </c>
      <c r="CB679" s="278">
        <v>1</v>
      </c>
    </row>
    <row r="680" spans="1:80">
      <c r="A680" s="287"/>
      <c r="B680" s="290"/>
      <c r="C680" s="291" t="s">
        <v>847</v>
      </c>
      <c r="D680" s="292"/>
      <c r="E680" s="293">
        <v>1</v>
      </c>
      <c r="F680" s="294"/>
      <c r="G680" s="295"/>
      <c r="H680" s="296"/>
      <c r="I680" s="288"/>
      <c r="J680" s="297"/>
      <c r="K680" s="288"/>
      <c r="M680" s="289" t="s">
        <v>847</v>
      </c>
      <c r="O680" s="278"/>
    </row>
    <row r="681" spans="1:80">
      <c r="A681" s="287"/>
      <c r="B681" s="290"/>
      <c r="C681" s="291" t="s">
        <v>848</v>
      </c>
      <c r="D681" s="292"/>
      <c r="E681" s="293">
        <v>2</v>
      </c>
      <c r="F681" s="294"/>
      <c r="G681" s="295"/>
      <c r="H681" s="296"/>
      <c r="I681" s="288"/>
      <c r="J681" s="297"/>
      <c r="K681" s="288"/>
      <c r="M681" s="289" t="s">
        <v>848</v>
      </c>
      <c r="O681" s="278"/>
    </row>
    <row r="682" spans="1:80">
      <c r="A682" s="287"/>
      <c r="B682" s="290"/>
      <c r="C682" s="291" t="s">
        <v>850</v>
      </c>
      <c r="D682" s="292"/>
      <c r="E682" s="293">
        <v>1</v>
      </c>
      <c r="F682" s="294"/>
      <c r="G682" s="295"/>
      <c r="H682" s="296"/>
      <c r="I682" s="288"/>
      <c r="J682" s="297"/>
      <c r="K682" s="288"/>
      <c r="M682" s="289" t="s">
        <v>850</v>
      </c>
      <c r="O682" s="278"/>
    </row>
    <row r="683" spans="1:80">
      <c r="A683" s="279">
        <v>179</v>
      </c>
      <c r="B683" s="280" t="s">
        <v>865</v>
      </c>
      <c r="C683" s="281" t="s">
        <v>868</v>
      </c>
      <c r="D683" s="282" t="s">
        <v>112</v>
      </c>
      <c r="E683" s="283">
        <v>6</v>
      </c>
      <c r="F683" s="283">
        <v>0</v>
      </c>
      <c r="G683" s="284">
        <f>E683*F683</f>
        <v>0</v>
      </c>
      <c r="H683" s="285">
        <v>1.53999999999996E-2</v>
      </c>
      <c r="I683" s="286">
        <f>E683*H683</f>
        <v>9.2399999999997595E-2</v>
      </c>
      <c r="J683" s="285"/>
      <c r="K683" s="286">
        <f>E683*J683</f>
        <v>0</v>
      </c>
      <c r="O683" s="278">
        <v>2</v>
      </c>
      <c r="AA683" s="247">
        <v>12</v>
      </c>
      <c r="AB683" s="247">
        <v>1</v>
      </c>
      <c r="AC683" s="247">
        <v>259</v>
      </c>
      <c r="AZ683" s="247">
        <v>1</v>
      </c>
      <c r="BA683" s="247">
        <f>IF(AZ683=1,G683,0)</f>
        <v>0</v>
      </c>
      <c r="BB683" s="247">
        <f>IF(AZ683=2,G683,0)</f>
        <v>0</v>
      </c>
      <c r="BC683" s="247">
        <f>IF(AZ683=3,G683,0)</f>
        <v>0</v>
      </c>
      <c r="BD683" s="247">
        <f>IF(AZ683=4,G683,0)</f>
        <v>0</v>
      </c>
      <c r="BE683" s="247">
        <f>IF(AZ683=5,G683,0)</f>
        <v>0</v>
      </c>
      <c r="CA683" s="278">
        <v>12</v>
      </c>
      <c r="CB683" s="278">
        <v>1</v>
      </c>
    </row>
    <row r="684" spans="1:80">
      <c r="A684" s="287"/>
      <c r="B684" s="290"/>
      <c r="C684" s="291" t="s">
        <v>831</v>
      </c>
      <c r="D684" s="292"/>
      <c r="E684" s="293">
        <v>3</v>
      </c>
      <c r="F684" s="294"/>
      <c r="G684" s="295"/>
      <c r="H684" s="296"/>
      <c r="I684" s="288"/>
      <c r="J684" s="297"/>
      <c r="K684" s="288"/>
      <c r="M684" s="289" t="s">
        <v>831</v>
      </c>
      <c r="O684" s="278"/>
    </row>
    <row r="685" spans="1:80">
      <c r="A685" s="287"/>
      <c r="B685" s="290"/>
      <c r="C685" s="291" t="s">
        <v>832</v>
      </c>
      <c r="D685" s="292"/>
      <c r="E685" s="293">
        <v>3</v>
      </c>
      <c r="F685" s="294"/>
      <c r="G685" s="295"/>
      <c r="H685" s="296"/>
      <c r="I685" s="288"/>
      <c r="J685" s="297"/>
      <c r="K685" s="288"/>
      <c r="M685" s="289" t="s">
        <v>832</v>
      </c>
      <c r="O685" s="278"/>
    </row>
    <row r="686" spans="1:80">
      <c r="A686" s="279">
        <v>180</v>
      </c>
      <c r="B686" s="280" t="s">
        <v>865</v>
      </c>
      <c r="C686" s="281" t="s">
        <v>869</v>
      </c>
      <c r="D686" s="282" t="s">
        <v>112</v>
      </c>
      <c r="E686" s="283">
        <v>1</v>
      </c>
      <c r="F686" s="283">
        <v>0</v>
      </c>
      <c r="G686" s="284">
        <f>E686*F686</f>
        <v>0</v>
      </c>
      <c r="H686" s="285">
        <v>2.4000000000000899E-2</v>
      </c>
      <c r="I686" s="286">
        <f>E686*H686</f>
        <v>2.4000000000000899E-2</v>
      </c>
      <c r="J686" s="285"/>
      <c r="K686" s="286">
        <f>E686*J686</f>
        <v>0</v>
      </c>
      <c r="O686" s="278">
        <v>2</v>
      </c>
      <c r="AA686" s="247">
        <v>12</v>
      </c>
      <c r="AB686" s="247">
        <v>1</v>
      </c>
      <c r="AC686" s="247">
        <v>260</v>
      </c>
      <c r="AZ686" s="247">
        <v>1</v>
      </c>
      <c r="BA686" s="247">
        <f>IF(AZ686=1,G686,0)</f>
        <v>0</v>
      </c>
      <c r="BB686" s="247">
        <f>IF(AZ686=2,G686,0)</f>
        <v>0</v>
      </c>
      <c r="BC686" s="247">
        <f>IF(AZ686=3,G686,0)</f>
        <v>0</v>
      </c>
      <c r="BD686" s="247">
        <f>IF(AZ686=4,G686,0)</f>
        <v>0</v>
      </c>
      <c r="BE686" s="247">
        <f>IF(AZ686=5,G686,0)</f>
        <v>0</v>
      </c>
      <c r="CA686" s="278">
        <v>12</v>
      </c>
      <c r="CB686" s="278">
        <v>1</v>
      </c>
    </row>
    <row r="687" spans="1:80">
      <c r="A687" s="287"/>
      <c r="B687" s="290"/>
      <c r="C687" s="291" t="s">
        <v>853</v>
      </c>
      <c r="D687" s="292"/>
      <c r="E687" s="293">
        <v>1</v>
      </c>
      <c r="F687" s="294"/>
      <c r="G687" s="295"/>
      <c r="H687" s="296"/>
      <c r="I687" s="288"/>
      <c r="J687" s="297"/>
      <c r="K687" s="288"/>
      <c r="M687" s="289" t="s">
        <v>853</v>
      </c>
      <c r="O687" s="278"/>
    </row>
    <row r="688" spans="1:80">
      <c r="A688" s="279">
        <v>181</v>
      </c>
      <c r="B688" s="280" t="s">
        <v>865</v>
      </c>
      <c r="C688" s="281" t="s">
        <v>870</v>
      </c>
      <c r="D688" s="282" t="s">
        <v>112</v>
      </c>
      <c r="E688" s="283">
        <v>2</v>
      </c>
      <c r="F688" s="283">
        <v>0</v>
      </c>
      <c r="G688" s="284">
        <f>E688*F688</f>
        <v>0</v>
      </c>
      <c r="H688" s="285">
        <v>1.6400000000004401E-2</v>
      </c>
      <c r="I688" s="286">
        <f>E688*H688</f>
        <v>3.2800000000008801E-2</v>
      </c>
      <c r="J688" s="285"/>
      <c r="K688" s="286">
        <f>E688*J688</f>
        <v>0</v>
      </c>
      <c r="O688" s="278">
        <v>2</v>
      </c>
      <c r="AA688" s="247">
        <v>12</v>
      </c>
      <c r="AB688" s="247">
        <v>1</v>
      </c>
      <c r="AC688" s="247">
        <v>262</v>
      </c>
      <c r="AZ688" s="247">
        <v>1</v>
      </c>
      <c r="BA688" s="247">
        <f>IF(AZ688=1,G688,0)</f>
        <v>0</v>
      </c>
      <c r="BB688" s="247">
        <f>IF(AZ688=2,G688,0)</f>
        <v>0</v>
      </c>
      <c r="BC688" s="247">
        <f>IF(AZ688=3,G688,0)</f>
        <v>0</v>
      </c>
      <c r="BD688" s="247">
        <f>IF(AZ688=4,G688,0)</f>
        <v>0</v>
      </c>
      <c r="BE688" s="247">
        <f>IF(AZ688=5,G688,0)</f>
        <v>0</v>
      </c>
      <c r="CA688" s="278">
        <v>12</v>
      </c>
      <c r="CB688" s="278">
        <v>1</v>
      </c>
    </row>
    <row r="689" spans="1:80">
      <c r="A689" s="287"/>
      <c r="B689" s="290"/>
      <c r="C689" s="291" t="s">
        <v>830</v>
      </c>
      <c r="D689" s="292"/>
      <c r="E689" s="293">
        <v>2</v>
      </c>
      <c r="F689" s="294"/>
      <c r="G689" s="295"/>
      <c r="H689" s="296"/>
      <c r="I689" s="288"/>
      <c r="J689" s="297"/>
      <c r="K689" s="288"/>
      <c r="M689" s="289" t="s">
        <v>830</v>
      </c>
      <c r="O689" s="278"/>
    </row>
    <row r="690" spans="1:80">
      <c r="A690" s="279">
        <v>182</v>
      </c>
      <c r="B690" s="280" t="s">
        <v>865</v>
      </c>
      <c r="C690" s="281" t="s">
        <v>871</v>
      </c>
      <c r="D690" s="282" t="s">
        <v>112</v>
      </c>
      <c r="E690" s="283">
        <v>1</v>
      </c>
      <c r="F690" s="283">
        <v>0</v>
      </c>
      <c r="G690" s="284">
        <f>E690*F690</f>
        <v>0</v>
      </c>
      <c r="H690" s="285">
        <v>1.54E-2</v>
      </c>
      <c r="I690" s="286">
        <f>E690*H690</f>
        <v>1.54E-2</v>
      </c>
      <c r="J690" s="285"/>
      <c r="K690" s="286">
        <f>E690*J690</f>
        <v>0</v>
      </c>
      <c r="O690" s="278">
        <v>2</v>
      </c>
      <c r="AA690" s="247">
        <v>12</v>
      </c>
      <c r="AB690" s="247">
        <v>1</v>
      </c>
      <c r="AC690" s="247">
        <v>261</v>
      </c>
      <c r="AZ690" s="247">
        <v>1</v>
      </c>
      <c r="BA690" s="247">
        <f>IF(AZ690=1,G690,0)</f>
        <v>0</v>
      </c>
      <c r="BB690" s="247">
        <f>IF(AZ690=2,G690,0)</f>
        <v>0</v>
      </c>
      <c r="BC690" s="247">
        <f>IF(AZ690=3,G690,0)</f>
        <v>0</v>
      </c>
      <c r="BD690" s="247">
        <f>IF(AZ690=4,G690,0)</f>
        <v>0</v>
      </c>
      <c r="BE690" s="247">
        <f>IF(AZ690=5,G690,0)</f>
        <v>0</v>
      </c>
      <c r="CA690" s="278">
        <v>12</v>
      </c>
      <c r="CB690" s="278">
        <v>1</v>
      </c>
    </row>
    <row r="691" spans="1:80">
      <c r="A691" s="287"/>
      <c r="B691" s="290"/>
      <c r="C691" s="291" t="s">
        <v>833</v>
      </c>
      <c r="D691" s="292"/>
      <c r="E691" s="293">
        <v>1</v>
      </c>
      <c r="F691" s="294"/>
      <c r="G691" s="295"/>
      <c r="H691" s="296"/>
      <c r="I691" s="288"/>
      <c r="J691" s="297"/>
      <c r="K691" s="288"/>
      <c r="M691" s="289" t="s">
        <v>833</v>
      </c>
      <c r="O691" s="278"/>
    </row>
    <row r="692" spans="1:80">
      <c r="A692" s="298"/>
      <c r="B692" s="299" t="s">
        <v>96</v>
      </c>
      <c r="C692" s="300" t="s">
        <v>817</v>
      </c>
      <c r="D692" s="301"/>
      <c r="E692" s="302"/>
      <c r="F692" s="303"/>
      <c r="G692" s="304">
        <f>SUM(G639:G691)</f>
        <v>0</v>
      </c>
      <c r="H692" s="305"/>
      <c r="I692" s="306">
        <f>SUM(I639:I691)</f>
        <v>4.1445499999999491</v>
      </c>
      <c r="J692" s="305"/>
      <c r="K692" s="306">
        <f>SUM(K639:K691)</f>
        <v>0</v>
      </c>
      <c r="O692" s="278">
        <v>4</v>
      </c>
      <c r="BA692" s="307">
        <f>SUM(BA639:BA691)</f>
        <v>0</v>
      </c>
      <c r="BB692" s="307">
        <f>SUM(BB639:BB691)</f>
        <v>0</v>
      </c>
      <c r="BC692" s="307">
        <f>SUM(BC639:BC691)</f>
        <v>0</v>
      </c>
      <c r="BD692" s="307">
        <f>SUM(BD639:BD691)</f>
        <v>0</v>
      </c>
      <c r="BE692" s="307">
        <f>SUM(BE639:BE691)</f>
        <v>0</v>
      </c>
    </row>
    <row r="693" spans="1:80">
      <c r="A693" s="268" t="s">
        <v>93</v>
      </c>
      <c r="B693" s="269" t="s">
        <v>872</v>
      </c>
      <c r="C693" s="270" t="s">
        <v>873</v>
      </c>
      <c r="D693" s="271"/>
      <c r="E693" s="272"/>
      <c r="F693" s="272"/>
      <c r="G693" s="273"/>
      <c r="H693" s="274"/>
      <c r="I693" s="275"/>
      <c r="J693" s="276"/>
      <c r="K693" s="277"/>
      <c r="O693" s="278">
        <v>1</v>
      </c>
    </row>
    <row r="694" spans="1:80">
      <c r="A694" s="279">
        <v>183</v>
      </c>
      <c r="B694" s="280" t="s">
        <v>875</v>
      </c>
      <c r="C694" s="281" t="s">
        <v>876</v>
      </c>
      <c r="D694" s="282" t="s">
        <v>227</v>
      </c>
      <c r="E694" s="283">
        <v>2.75</v>
      </c>
      <c r="F694" s="283">
        <v>0</v>
      </c>
      <c r="G694" s="284">
        <f>E694*F694</f>
        <v>0</v>
      </c>
      <c r="H694" s="285">
        <v>4.8199999999999996E-3</v>
      </c>
      <c r="I694" s="286">
        <f>E694*H694</f>
        <v>1.3254999999999999E-2</v>
      </c>
      <c r="J694" s="285">
        <v>0</v>
      </c>
      <c r="K694" s="286">
        <f>E694*J694</f>
        <v>0</v>
      </c>
      <c r="O694" s="278">
        <v>2</v>
      </c>
      <c r="AA694" s="247">
        <v>1</v>
      </c>
      <c r="AB694" s="247">
        <v>1</v>
      </c>
      <c r="AC694" s="247">
        <v>1</v>
      </c>
      <c r="AZ694" s="247">
        <v>1</v>
      </c>
      <c r="BA694" s="247">
        <f>IF(AZ694=1,G694,0)</f>
        <v>0</v>
      </c>
      <c r="BB694" s="247">
        <f>IF(AZ694=2,G694,0)</f>
        <v>0</v>
      </c>
      <c r="BC694" s="247">
        <f>IF(AZ694=3,G694,0)</f>
        <v>0</v>
      </c>
      <c r="BD694" s="247">
        <f>IF(AZ694=4,G694,0)</f>
        <v>0</v>
      </c>
      <c r="BE694" s="247">
        <f>IF(AZ694=5,G694,0)</f>
        <v>0</v>
      </c>
      <c r="CA694" s="278">
        <v>1</v>
      </c>
      <c r="CB694" s="278">
        <v>1</v>
      </c>
    </row>
    <row r="695" spans="1:80">
      <c r="A695" s="287"/>
      <c r="B695" s="290"/>
      <c r="C695" s="291" t="s">
        <v>877</v>
      </c>
      <c r="D695" s="292"/>
      <c r="E695" s="293">
        <v>0</v>
      </c>
      <c r="F695" s="294"/>
      <c r="G695" s="295"/>
      <c r="H695" s="296"/>
      <c r="I695" s="288"/>
      <c r="J695" s="297"/>
      <c r="K695" s="288"/>
      <c r="M695" s="289" t="s">
        <v>877</v>
      </c>
      <c r="O695" s="278"/>
    </row>
    <row r="696" spans="1:80">
      <c r="A696" s="287"/>
      <c r="B696" s="290"/>
      <c r="C696" s="291" t="s">
        <v>878</v>
      </c>
      <c r="D696" s="292"/>
      <c r="E696" s="293">
        <v>2.75</v>
      </c>
      <c r="F696" s="294"/>
      <c r="G696" s="295"/>
      <c r="H696" s="296"/>
      <c r="I696" s="288"/>
      <c r="J696" s="297"/>
      <c r="K696" s="288"/>
      <c r="M696" s="289" t="s">
        <v>878</v>
      </c>
      <c r="O696" s="278"/>
    </row>
    <row r="697" spans="1:80">
      <c r="A697" s="279">
        <v>184</v>
      </c>
      <c r="B697" s="280" t="s">
        <v>879</v>
      </c>
      <c r="C697" s="281" t="s">
        <v>880</v>
      </c>
      <c r="D697" s="282" t="s">
        <v>227</v>
      </c>
      <c r="E697" s="283">
        <v>438.21539999999999</v>
      </c>
      <c r="F697" s="283">
        <v>0</v>
      </c>
      <c r="G697" s="284">
        <f>E697*F697</f>
        <v>0</v>
      </c>
      <c r="H697" s="285">
        <v>3.9999999999984499E-5</v>
      </c>
      <c r="I697" s="286">
        <f>E697*H697</f>
        <v>1.7528615999993207E-2</v>
      </c>
      <c r="J697" s="285">
        <v>0</v>
      </c>
      <c r="K697" s="286">
        <f>E697*J697</f>
        <v>0</v>
      </c>
      <c r="O697" s="278">
        <v>2</v>
      </c>
      <c r="AA697" s="247">
        <v>1</v>
      </c>
      <c r="AB697" s="247">
        <v>1</v>
      </c>
      <c r="AC697" s="247">
        <v>1</v>
      </c>
      <c r="AZ697" s="247">
        <v>1</v>
      </c>
      <c r="BA697" s="247">
        <f>IF(AZ697=1,G697,0)</f>
        <v>0</v>
      </c>
      <c r="BB697" s="247">
        <f>IF(AZ697=2,G697,0)</f>
        <v>0</v>
      </c>
      <c r="BC697" s="247">
        <f>IF(AZ697=3,G697,0)</f>
        <v>0</v>
      </c>
      <c r="BD697" s="247">
        <f>IF(AZ697=4,G697,0)</f>
        <v>0</v>
      </c>
      <c r="BE697" s="247">
        <f>IF(AZ697=5,G697,0)</f>
        <v>0</v>
      </c>
      <c r="CA697" s="278">
        <v>1</v>
      </c>
      <c r="CB697" s="278">
        <v>1</v>
      </c>
    </row>
    <row r="698" spans="1:80">
      <c r="A698" s="287"/>
      <c r="B698" s="290"/>
      <c r="C698" s="291" t="s">
        <v>881</v>
      </c>
      <c r="D698" s="292"/>
      <c r="E698" s="293">
        <v>285</v>
      </c>
      <c r="F698" s="294"/>
      <c r="G698" s="295"/>
      <c r="H698" s="296"/>
      <c r="I698" s="288"/>
      <c r="J698" s="297"/>
      <c r="K698" s="288"/>
      <c r="M698" s="289" t="s">
        <v>881</v>
      </c>
      <c r="O698" s="278"/>
    </row>
    <row r="699" spans="1:80">
      <c r="A699" s="287"/>
      <c r="B699" s="290"/>
      <c r="C699" s="291" t="s">
        <v>882</v>
      </c>
      <c r="D699" s="292"/>
      <c r="E699" s="293">
        <v>153.21539999999999</v>
      </c>
      <c r="F699" s="294"/>
      <c r="G699" s="295"/>
      <c r="H699" s="296"/>
      <c r="I699" s="288"/>
      <c r="J699" s="297"/>
      <c r="K699" s="288"/>
      <c r="M699" s="289" t="s">
        <v>882</v>
      </c>
      <c r="O699" s="278"/>
    </row>
    <row r="700" spans="1:80">
      <c r="A700" s="279">
        <v>185</v>
      </c>
      <c r="B700" s="280" t="s">
        <v>883</v>
      </c>
      <c r="C700" s="281" t="s">
        <v>884</v>
      </c>
      <c r="D700" s="282" t="s">
        <v>227</v>
      </c>
      <c r="E700" s="283">
        <v>103.36</v>
      </c>
      <c r="F700" s="283">
        <v>0</v>
      </c>
      <c r="G700" s="284">
        <f>E700*F700</f>
        <v>0</v>
      </c>
      <c r="H700" s="285">
        <v>3.9999999999984499E-5</v>
      </c>
      <c r="I700" s="286">
        <f>E700*H700</f>
        <v>4.1343999999983979E-3</v>
      </c>
      <c r="J700" s="285">
        <v>0</v>
      </c>
      <c r="K700" s="286">
        <f>E700*J700</f>
        <v>0</v>
      </c>
      <c r="O700" s="278">
        <v>2</v>
      </c>
      <c r="AA700" s="247">
        <v>1</v>
      </c>
      <c r="AB700" s="247">
        <v>1</v>
      </c>
      <c r="AC700" s="247">
        <v>1</v>
      </c>
      <c r="AZ700" s="247">
        <v>1</v>
      </c>
      <c r="BA700" s="247">
        <f>IF(AZ700=1,G700,0)</f>
        <v>0</v>
      </c>
      <c r="BB700" s="247">
        <f>IF(AZ700=2,G700,0)</f>
        <v>0</v>
      </c>
      <c r="BC700" s="247">
        <f>IF(AZ700=3,G700,0)</f>
        <v>0</v>
      </c>
      <c r="BD700" s="247">
        <f>IF(AZ700=4,G700,0)</f>
        <v>0</v>
      </c>
      <c r="BE700" s="247">
        <f>IF(AZ700=5,G700,0)</f>
        <v>0</v>
      </c>
      <c r="CA700" s="278">
        <v>1</v>
      </c>
      <c r="CB700" s="278">
        <v>1</v>
      </c>
    </row>
    <row r="701" spans="1:80">
      <c r="A701" s="287"/>
      <c r="B701" s="290"/>
      <c r="C701" s="291" t="s">
        <v>885</v>
      </c>
      <c r="D701" s="292"/>
      <c r="E701" s="293">
        <v>103.36</v>
      </c>
      <c r="F701" s="294"/>
      <c r="G701" s="295"/>
      <c r="H701" s="296"/>
      <c r="I701" s="288"/>
      <c r="J701" s="297"/>
      <c r="K701" s="288"/>
      <c r="M701" s="289" t="s">
        <v>885</v>
      </c>
      <c r="O701" s="278"/>
    </row>
    <row r="702" spans="1:80">
      <c r="A702" s="279">
        <v>186</v>
      </c>
      <c r="B702" s="280" t="s">
        <v>886</v>
      </c>
      <c r="C702" s="281" t="s">
        <v>887</v>
      </c>
      <c r="D702" s="282" t="s">
        <v>227</v>
      </c>
      <c r="E702" s="283">
        <v>1179.4866</v>
      </c>
      <c r="F702" s="283">
        <v>0</v>
      </c>
      <c r="G702" s="284">
        <f>E702*F702</f>
        <v>0</v>
      </c>
      <c r="H702" s="285">
        <v>3.9999999999984499E-5</v>
      </c>
      <c r="I702" s="286">
        <f>E702*H702</f>
        <v>4.7179463999981713E-2</v>
      </c>
      <c r="J702" s="285">
        <v>0</v>
      </c>
      <c r="K702" s="286">
        <f>E702*J702</f>
        <v>0</v>
      </c>
      <c r="O702" s="278">
        <v>2</v>
      </c>
      <c r="AA702" s="247">
        <v>1</v>
      </c>
      <c r="AB702" s="247">
        <v>1</v>
      </c>
      <c r="AC702" s="247">
        <v>1</v>
      </c>
      <c r="AZ702" s="247">
        <v>1</v>
      </c>
      <c r="BA702" s="247">
        <f>IF(AZ702=1,G702,0)</f>
        <v>0</v>
      </c>
      <c r="BB702" s="247">
        <f>IF(AZ702=2,G702,0)</f>
        <v>0</v>
      </c>
      <c r="BC702" s="247">
        <f>IF(AZ702=3,G702,0)</f>
        <v>0</v>
      </c>
      <c r="BD702" s="247">
        <f>IF(AZ702=4,G702,0)</f>
        <v>0</v>
      </c>
      <c r="BE702" s="247">
        <f>IF(AZ702=5,G702,0)</f>
        <v>0</v>
      </c>
      <c r="CA702" s="278">
        <v>1</v>
      </c>
      <c r="CB702" s="278">
        <v>1</v>
      </c>
    </row>
    <row r="703" spans="1:80">
      <c r="A703" s="287"/>
      <c r="B703" s="290"/>
      <c r="C703" s="291" t="s">
        <v>888</v>
      </c>
      <c r="D703" s="292"/>
      <c r="E703" s="293">
        <v>1179.4866</v>
      </c>
      <c r="F703" s="294"/>
      <c r="G703" s="295"/>
      <c r="H703" s="296"/>
      <c r="I703" s="288"/>
      <c r="J703" s="297"/>
      <c r="K703" s="288"/>
      <c r="M703" s="289" t="s">
        <v>888</v>
      </c>
      <c r="O703" s="278"/>
    </row>
    <row r="704" spans="1:80">
      <c r="A704" s="298"/>
      <c r="B704" s="299" t="s">
        <v>96</v>
      </c>
      <c r="C704" s="300" t="s">
        <v>874</v>
      </c>
      <c r="D704" s="301"/>
      <c r="E704" s="302"/>
      <c r="F704" s="303"/>
      <c r="G704" s="304">
        <f>SUM(G693:G703)</f>
        <v>0</v>
      </c>
      <c r="H704" s="305"/>
      <c r="I704" s="306">
        <f>SUM(I693:I703)</f>
        <v>8.2097479999973327E-2</v>
      </c>
      <c r="J704" s="305"/>
      <c r="K704" s="306">
        <f>SUM(K693:K703)</f>
        <v>0</v>
      </c>
      <c r="O704" s="278">
        <v>4</v>
      </c>
      <c r="BA704" s="307">
        <f>SUM(BA693:BA703)</f>
        <v>0</v>
      </c>
      <c r="BB704" s="307">
        <f>SUM(BB693:BB703)</f>
        <v>0</v>
      </c>
      <c r="BC704" s="307">
        <f>SUM(BC693:BC703)</f>
        <v>0</v>
      </c>
      <c r="BD704" s="307">
        <f>SUM(BD693:BD703)</f>
        <v>0</v>
      </c>
      <c r="BE704" s="307">
        <f>SUM(BE693:BE703)</f>
        <v>0</v>
      </c>
    </row>
    <row r="705" spans="1:80">
      <c r="A705" s="268" t="s">
        <v>93</v>
      </c>
      <c r="B705" s="269" t="s">
        <v>889</v>
      </c>
      <c r="C705" s="270" t="s">
        <v>890</v>
      </c>
      <c r="D705" s="271"/>
      <c r="E705" s="272"/>
      <c r="F705" s="272"/>
      <c r="G705" s="273"/>
      <c r="H705" s="274"/>
      <c r="I705" s="275"/>
      <c r="J705" s="276"/>
      <c r="K705" s="277"/>
      <c r="O705" s="278">
        <v>1</v>
      </c>
    </row>
    <row r="706" spans="1:80">
      <c r="A706" s="279">
        <v>187</v>
      </c>
      <c r="B706" s="280" t="s">
        <v>892</v>
      </c>
      <c r="C706" s="281" t="s">
        <v>893</v>
      </c>
      <c r="D706" s="282" t="s">
        <v>227</v>
      </c>
      <c r="E706" s="283">
        <v>8</v>
      </c>
      <c r="F706" s="283">
        <v>0</v>
      </c>
      <c r="G706" s="284">
        <f>E706*F706</f>
        <v>0</v>
      </c>
      <c r="H706" s="285">
        <v>0</v>
      </c>
      <c r="I706" s="286">
        <f>E706*H706</f>
        <v>0</v>
      </c>
      <c r="J706" s="285">
        <v>-0.24000000000000901</v>
      </c>
      <c r="K706" s="286">
        <f>E706*J706</f>
        <v>-1.9200000000000721</v>
      </c>
      <c r="O706" s="278">
        <v>2</v>
      </c>
      <c r="AA706" s="247">
        <v>1</v>
      </c>
      <c r="AB706" s="247">
        <v>1</v>
      </c>
      <c r="AC706" s="247">
        <v>1</v>
      </c>
      <c r="AZ706" s="247">
        <v>1</v>
      </c>
      <c r="BA706" s="247">
        <f>IF(AZ706=1,G706,0)</f>
        <v>0</v>
      </c>
      <c r="BB706" s="247">
        <f>IF(AZ706=2,G706,0)</f>
        <v>0</v>
      </c>
      <c r="BC706" s="247">
        <f>IF(AZ706=3,G706,0)</f>
        <v>0</v>
      </c>
      <c r="BD706" s="247">
        <f>IF(AZ706=4,G706,0)</f>
        <v>0</v>
      </c>
      <c r="BE706" s="247">
        <f>IF(AZ706=5,G706,0)</f>
        <v>0</v>
      </c>
      <c r="CA706" s="278">
        <v>1</v>
      </c>
      <c r="CB706" s="278">
        <v>1</v>
      </c>
    </row>
    <row r="707" spans="1:80">
      <c r="A707" s="287"/>
      <c r="B707" s="290"/>
      <c r="C707" s="291" t="s">
        <v>894</v>
      </c>
      <c r="D707" s="292"/>
      <c r="E707" s="293">
        <v>8</v>
      </c>
      <c r="F707" s="294"/>
      <c r="G707" s="295"/>
      <c r="H707" s="296"/>
      <c r="I707" s="288"/>
      <c r="J707" s="297"/>
      <c r="K707" s="288"/>
      <c r="M707" s="289" t="s">
        <v>894</v>
      </c>
      <c r="O707" s="278"/>
    </row>
    <row r="708" spans="1:80">
      <c r="A708" s="279">
        <v>188</v>
      </c>
      <c r="B708" s="280" t="s">
        <v>895</v>
      </c>
      <c r="C708" s="281" t="s">
        <v>896</v>
      </c>
      <c r="D708" s="282" t="s">
        <v>577</v>
      </c>
      <c r="E708" s="283">
        <v>43.92</v>
      </c>
      <c r="F708" s="283">
        <v>0</v>
      </c>
      <c r="G708" s="284">
        <f>E708*F708</f>
        <v>0</v>
      </c>
      <c r="H708" s="285">
        <v>5.0000000000000002E-5</v>
      </c>
      <c r="I708" s="286">
        <f>E708*H708</f>
        <v>2.196E-3</v>
      </c>
      <c r="J708" s="285">
        <v>-1E-3</v>
      </c>
      <c r="K708" s="286">
        <f>E708*J708</f>
        <v>-4.3920000000000001E-2</v>
      </c>
      <c r="O708" s="278">
        <v>2</v>
      </c>
      <c r="AA708" s="247">
        <v>1</v>
      </c>
      <c r="AB708" s="247">
        <v>7</v>
      </c>
      <c r="AC708" s="247">
        <v>7</v>
      </c>
      <c r="AZ708" s="247">
        <v>1</v>
      </c>
      <c r="BA708" s="247">
        <f>IF(AZ708=1,G708,0)</f>
        <v>0</v>
      </c>
      <c r="BB708" s="247">
        <f>IF(AZ708=2,G708,0)</f>
        <v>0</v>
      </c>
      <c r="BC708" s="247">
        <f>IF(AZ708=3,G708,0)</f>
        <v>0</v>
      </c>
      <c r="BD708" s="247">
        <f>IF(AZ708=4,G708,0)</f>
        <v>0</v>
      </c>
      <c r="BE708" s="247">
        <f>IF(AZ708=5,G708,0)</f>
        <v>0</v>
      </c>
      <c r="CA708" s="278">
        <v>1</v>
      </c>
      <c r="CB708" s="278">
        <v>7</v>
      </c>
    </row>
    <row r="709" spans="1:80">
      <c r="A709" s="287"/>
      <c r="B709" s="290"/>
      <c r="C709" s="291" t="s">
        <v>897</v>
      </c>
      <c r="D709" s="292"/>
      <c r="E709" s="293">
        <v>43.92</v>
      </c>
      <c r="F709" s="294"/>
      <c r="G709" s="295"/>
      <c r="H709" s="296"/>
      <c r="I709" s="288"/>
      <c r="J709" s="297"/>
      <c r="K709" s="288"/>
      <c r="M709" s="289" t="s">
        <v>897</v>
      </c>
      <c r="O709" s="278"/>
    </row>
    <row r="710" spans="1:80">
      <c r="A710" s="279">
        <v>189</v>
      </c>
      <c r="B710" s="280" t="s">
        <v>898</v>
      </c>
      <c r="C710" s="281" t="s">
        <v>899</v>
      </c>
      <c r="D710" s="282" t="s">
        <v>577</v>
      </c>
      <c r="E710" s="283">
        <v>2957.88</v>
      </c>
      <c r="F710" s="283">
        <v>0</v>
      </c>
      <c r="G710" s="284">
        <f>E710*F710</f>
        <v>0</v>
      </c>
      <c r="H710" s="285">
        <v>5.0000000000000002E-5</v>
      </c>
      <c r="I710" s="286">
        <f>E710*H710</f>
        <v>0.14789400000000003</v>
      </c>
      <c r="J710" s="285">
        <v>-1E-3</v>
      </c>
      <c r="K710" s="286">
        <f>E710*J710</f>
        <v>-2.9578800000000003</v>
      </c>
      <c r="O710" s="278">
        <v>2</v>
      </c>
      <c r="AA710" s="247">
        <v>1</v>
      </c>
      <c r="AB710" s="247">
        <v>7</v>
      </c>
      <c r="AC710" s="247">
        <v>7</v>
      </c>
      <c r="AZ710" s="247">
        <v>1</v>
      </c>
      <c r="BA710" s="247">
        <f>IF(AZ710=1,G710,0)</f>
        <v>0</v>
      </c>
      <c r="BB710" s="247">
        <f>IF(AZ710=2,G710,0)</f>
        <v>0</v>
      </c>
      <c r="BC710" s="247">
        <f>IF(AZ710=3,G710,0)</f>
        <v>0</v>
      </c>
      <c r="BD710" s="247">
        <f>IF(AZ710=4,G710,0)</f>
        <v>0</v>
      </c>
      <c r="BE710" s="247">
        <f>IF(AZ710=5,G710,0)</f>
        <v>0</v>
      </c>
      <c r="CA710" s="278">
        <v>1</v>
      </c>
      <c r="CB710" s="278">
        <v>7</v>
      </c>
    </row>
    <row r="711" spans="1:80">
      <c r="A711" s="287"/>
      <c r="B711" s="290"/>
      <c r="C711" s="291" t="s">
        <v>900</v>
      </c>
      <c r="D711" s="292"/>
      <c r="E711" s="293">
        <v>2957.88</v>
      </c>
      <c r="F711" s="294"/>
      <c r="G711" s="295"/>
      <c r="H711" s="296"/>
      <c r="I711" s="288"/>
      <c r="J711" s="297"/>
      <c r="K711" s="288"/>
      <c r="M711" s="289" t="s">
        <v>900</v>
      </c>
      <c r="O711" s="278"/>
    </row>
    <row r="712" spans="1:80">
      <c r="A712" s="279">
        <v>190</v>
      </c>
      <c r="B712" s="280" t="s">
        <v>901</v>
      </c>
      <c r="C712" s="281" t="s">
        <v>902</v>
      </c>
      <c r="D712" s="282" t="s">
        <v>106</v>
      </c>
      <c r="E712" s="283">
        <v>14.9742</v>
      </c>
      <c r="F712" s="283">
        <v>0</v>
      </c>
      <c r="G712" s="284">
        <f>E712*F712</f>
        <v>0</v>
      </c>
      <c r="H712" s="285">
        <v>0</v>
      </c>
      <c r="I712" s="286">
        <f>E712*H712</f>
        <v>0</v>
      </c>
      <c r="J712" s="285">
        <v>-2</v>
      </c>
      <c r="K712" s="286">
        <f>E712*J712</f>
        <v>-29.948399999999999</v>
      </c>
      <c r="O712" s="278">
        <v>2</v>
      </c>
      <c r="AA712" s="247">
        <v>1</v>
      </c>
      <c r="AB712" s="247">
        <v>1</v>
      </c>
      <c r="AC712" s="247">
        <v>1</v>
      </c>
      <c r="AZ712" s="247">
        <v>1</v>
      </c>
      <c r="BA712" s="247">
        <f>IF(AZ712=1,G712,0)</f>
        <v>0</v>
      </c>
      <c r="BB712" s="247">
        <f>IF(AZ712=2,G712,0)</f>
        <v>0</v>
      </c>
      <c r="BC712" s="247">
        <f>IF(AZ712=3,G712,0)</f>
        <v>0</v>
      </c>
      <c r="BD712" s="247">
        <f>IF(AZ712=4,G712,0)</f>
        <v>0</v>
      </c>
      <c r="BE712" s="247">
        <f>IF(AZ712=5,G712,0)</f>
        <v>0</v>
      </c>
      <c r="CA712" s="278">
        <v>1</v>
      </c>
      <c r="CB712" s="278">
        <v>1</v>
      </c>
    </row>
    <row r="713" spans="1:80">
      <c r="A713" s="287"/>
      <c r="B713" s="290"/>
      <c r="C713" s="291" t="s">
        <v>903</v>
      </c>
      <c r="D713" s="292"/>
      <c r="E713" s="293">
        <v>14.9742</v>
      </c>
      <c r="F713" s="294"/>
      <c r="G713" s="295"/>
      <c r="H713" s="296"/>
      <c r="I713" s="288"/>
      <c r="J713" s="297"/>
      <c r="K713" s="288"/>
      <c r="M713" s="289" t="s">
        <v>903</v>
      </c>
      <c r="O713" s="278"/>
    </row>
    <row r="714" spans="1:80">
      <c r="A714" s="279">
        <v>191</v>
      </c>
      <c r="B714" s="280" t="s">
        <v>904</v>
      </c>
      <c r="C714" s="281" t="s">
        <v>905</v>
      </c>
      <c r="D714" s="282" t="s">
        <v>106</v>
      </c>
      <c r="E714" s="283">
        <v>3.8281000000000001</v>
      </c>
      <c r="F714" s="283">
        <v>0</v>
      </c>
      <c r="G714" s="284">
        <f>E714*F714</f>
        <v>0</v>
      </c>
      <c r="H714" s="285">
        <v>0</v>
      </c>
      <c r="I714" s="286">
        <f>E714*H714</f>
        <v>0</v>
      </c>
      <c r="J714" s="285">
        <v>-2.4000000000014601</v>
      </c>
      <c r="K714" s="286">
        <f>E714*J714</f>
        <v>-9.1874400000055889</v>
      </c>
      <c r="O714" s="278">
        <v>2</v>
      </c>
      <c r="AA714" s="247">
        <v>1</v>
      </c>
      <c r="AB714" s="247">
        <v>1</v>
      </c>
      <c r="AC714" s="247">
        <v>1</v>
      </c>
      <c r="AZ714" s="247">
        <v>1</v>
      </c>
      <c r="BA714" s="247">
        <f>IF(AZ714=1,G714,0)</f>
        <v>0</v>
      </c>
      <c r="BB714" s="247">
        <f>IF(AZ714=2,G714,0)</f>
        <v>0</v>
      </c>
      <c r="BC714" s="247">
        <f>IF(AZ714=3,G714,0)</f>
        <v>0</v>
      </c>
      <c r="BD714" s="247">
        <f>IF(AZ714=4,G714,0)</f>
        <v>0</v>
      </c>
      <c r="BE714" s="247">
        <f>IF(AZ714=5,G714,0)</f>
        <v>0</v>
      </c>
      <c r="CA714" s="278">
        <v>1</v>
      </c>
      <c r="CB714" s="278">
        <v>1</v>
      </c>
    </row>
    <row r="715" spans="1:80">
      <c r="A715" s="287"/>
      <c r="B715" s="290"/>
      <c r="C715" s="291" t="s">
        <v>906</v>
      </c>
      <c r="D715" s="292"/>
      <c r="E715" s="293">
        <v>3.8281000000000001</v>
      </c>
      <c r="F715" s="294"/>
      <c r="G715" s="295"/>
      <c r="H715" s="296"/>
      <c r="I715" s="288"/>
      <c r="J715" s="297"/>
      <c r="K715" s="288"/>
      <c r="M715" s="289" t="s">
        <v>906</v>
      </c>
      <c r="O715" s="278"/>
    </row>
    <row r="716" spans="1:80">
      <c r="A716" s="279">
        <v>192</v>
      </c>
      <c r="B716" s="280" t="s">
        <v>907</v>
      </c>
      <c r="C716" s="281" t="s">
        <v>908</v>
      </c>
      <c r="D716" s="282" t="s">
        <v>227</v>
      </c>
      <c r="E716" s="283">
        <v>76.287000000000006</v>
      </c>
      <c r="F716" s="283">
        <v>0</v>
      </c>
      <c r="G716" s="284">
        <f>E716*F716</f>
        <v>0</v>
      </c>
      <c r="H716" s="285">
        <v>6.7000000000000002E-4</v>
      </c>
      <c r="I716" s="286">
        <f>E716*H716</f>
        <v>5.1112290000000005E-2</v>
      </c>
      <c r="J716" s="285">
        <v>-0.26100000000000001</v>
      </c>
      <c r="K716" s="286">
        <f>E716*J716</f>
        <v>-19.910907000000002</v>
      </c>
      <c r="O716" s="278">
        <v>2</v>
      </c>
      <c r="AA716" s="247">
        <v>1</v>
      </c>
      <c r="AB716" s="247">
        <v>1</v>
      </c>
      <c r="AC716" s="247">
        <v>1</v>
      </c>
      <c r="AZ716" s="247">
        <v>1</v>
      </c>
      <c r="BA716" s="247">
        <f>IF(AZ716=1,G716,0)</f>
        <v>0</v>
      </c>
      <c r="BB716" s="247">
        <f>IF(AZ716=2,G716,0)</f>
        <v>0</v>
      </c>
      <c r="BC716" s="247">
        <f>IF(AZ716=3,G716,0)</f>
        <v>0</v>
      </c>
      <c r="BD716" s="247">
        <f>IF(AZ716=4,G716,0)</f>
        <v>0</v>
      </c>
      <c r="BE716" s="247">
        <f>IF(AZ716=5,G716,0)</f>
        <v>0</v>
      </c>
      <c r="CA716" s="278">
        <v>1</v>
      </c>
      <c r="CB716" s="278">
        <v>1</v>
      </c>
    </row>
    <row r="717" spans="1:80">
      <c r="A717" s="287"/>
      <c r="B717" s="290"/>
      <c r="C717" s="291" t="s">
        <v>909</v>
      </c>
      <c r="D717" s="292"/>
      <c r="E717" s="293">
        <v>78.177000000000007</v>
      </c>
      <c r="F717" s="294"/>
      <c r="G717" s="295"/>
      <c r="H717" s="296"/>
      <c r="I717" s="288"/>
      <c r="J717" s="297"/>
      <c r="K717" s="288"/>
      <c r="M717" s="289" t="s">
        <v>909</v>
      </c>
      <c r="O717" s="278"/>
    </row>
    <row r="718" spans="1:80">
      <c r="A718" s="287"/>
      <c r="B718" s="290"/>
      <c r="C718" s="291" t="s">
        <v>363</v>
      </c>
      <c r="D718" s="292"/>
      <c r="E718" s="293">
        <v>-1.89</v>
      </c>
      <c r="F718" s="294"/>
      <c r="G718" s="295"/>
      <c r="H718" s="296"/>
      <c r="I718" s="288"/>
      <c r="J718" s="297"/>
      <c r="K718" s="288"/>
      <c r="M718" s="289" t="s">
        <v>363</v>
      </c>
      <c r="O718" s="278"/>
    </row>
    <row r="719" spans="1:80">
      <c r="A719" s="279">
        <v>193</v>
      </c>
      <c r="B719" s="280" t="s">
        <v>910</v>
      </c>
      <c r="C719" s="281" t="s">
        <v>911</v>
      </c>
      <c r="D719" s="282" t="s">
        <v>106</v>
      </c>
      <c r="E719" s="283">
        <v>7.1513999999999998</v>
      </c>
      <c r="F719" s="283">
        <v>0</v>
      </c>
      <c r="G719" s="284">
        <f>E719*F719</f>
        <v>0</v>
      </c>
      <c r="H719" s="285">
        <v>1.4699999999994199E-3</v>
      </c>
      <c r="I719" s="286">
        <f>E719*H719</f>
        <v>1.0512557999995851E-2</v>
      </c>
      <c r="J719" s="285">
        <v>-2.2000000000007298</v>
      </c>
      <c r="K719" s="286">
        <f>E719*J719</f>
        <v>-15.733080000005218</v>
      </c>
      <c r="O719" s="278">
        <v>2</v>
      </c>
      <c r="AA719" s="247">
        <v>1</v>
      </c>
      <c r="AB719" s="247">
        <v>1</v>
      </c>
      <c r="AC719" s="247">
        <v>1</v>
      </c>
      <c r="AZ719" s="247">
        <v>1</v>
      </c>
      <c r="BA719" s="247">
        <f>IF(AZ719=1,G719,0)</f>
        <v>0</v>
      </c>
      <c r="BB719" s="247">
        <f>IF(AZ719=2,G719,0)</f>
        <v>0</v>
      </c>
      <c r="BC719" s="247">
        <f>IF(AZ719=3,G719,0)</f>
        <v>0</v>
      </c>
      <c r="BD719" s="247">
        <f>IF(AZ719=4,G719,0)</f>
        <v>0</v>
      </c>
      <c r="BE719" s="247">
        <f>IF(AZ719=5,G719,0)</f>
        <v>0</v>
      </c>
      <c r="CA719" s="278">
        <v>1</v>
      </c>
      <c r="CB719" s="278">
        <v>1</v>
      </c>
    </row>
    <row r="720" spans="1:80">
      <c r="A720" s="287"/>
      <c r="B720" s="290"/>
      <c r="C720" s="291" t="s">
        <v>912</v>
      </c>
      <c r="D720" s="292"/>
      <c r="E720" s="293">
        <v>7.1513999999999998</v>
      </c>
      <c r="F720" s="294"/>
      <c r="G720" s="295"/>
      <c r="H720" s="296"/>
      <c r="I720" s="288"/>
      <c r="J720" s="297"/>
      <c r="K720" s="288"/>
      <c r="M720" s="289" t="s">
        <v>912</v>
      </c>
      <c r="O720" s="278"/>
    </row>
    <row r="721" spans="1:80">
      <c r="A721" s="279">
        <v>194</v>
      </c>
      <c r="B721" s="280" t="s">
        <v>913</v>
      </c>
      <c r="C721" s="281" t="s">
        <v>914</v>
      </c>
      <c r="D721" s="282" t="s">
        <v>106</v>
      </c>
      <c r="E721" s="283">
        <v>21.967199999999998</v>
      </c>
      <c r="F721" s="283">
        <v>0</v>
      </c>
      <c r="G721" s="284">
        <f>E721*F721</f>
        <v>0</v>
      </c>
      <c r="H721" s="285">
        <v>1.4699999999994199E-3</v>
      </c>
      <c r="I721" s="286">
        <f>E721*H721</f>
        <v>3.2291783999987257E-2</v>
      </c>
      <c r="J721" s="285">
        <v>-2.4000000000014601</v>
      </c>
      <c r="K721" s="286">
        <f>E721*J721</f>
        <v>-52.721280000032067</v>
      </c>
      <c r="O721" s="278">
        <v>2</v>
      </c>
      <c r="AA721" s="247">
        <v>1</v>
      </c>
      <c r="AB721" s="247">
        <v>1</v>
      </c>
      <c r="AC721" s="247">
        <v>1</v>
      </c>
      <c r="AZ721" s="247">
        <v>1</v>
      </c>
      <c r="BA721" s="247">
        <f>IF(AZ721=1,G721,0)</f>
        <v>0</v>
      </c>
      <c r="BB721" s="247">
        <f>IF(AZ721=2,G721,0)</f>
        <v>0</v>
      </c>
      <c r="BC721" s="247">
        <f>IF(AZ721=3,G721,0)</f>
        <v>0</v>
      </c>
      <c r="BD721" s="247">
        <f>IF(AZ721=4,G721,0)</f>
        <v>0</v>
      </c>
      <c r="BE721" s="247">
        <f>IF(AZ721=5,G721,0)</f>
        <v>0</v>
      </c>
      <c r="CA721" s="278">
        <v>1</v>
      </c>
      <c r="CB721" s="278">
        <v>1</v>
      </c>
    </row>
    <row r="722" spans="1:80">
      <c r="A722" s="287"/>
      <c r="B722" s="290"/>
      <c r="C722" s="291" t="s">
        <v>915</v>
      </c>
      <c r="D722" s="292"/>
      <c r="E722" s="293">
        <v>7.524</v>
      </c>
      <c r="F722" s="294"/>
      <c r="G722" s="295"/>
      <c r="H722" s="296"/>
      <c r="I722" s="288"/>
      <c r="J722" s="297"/>
      <c r="K722" s="288"/>
      <c r="M722" s="289" t="s">
        <v>915</v>
      </c>
      <c r="O722" s="278"/>
    </row>
    <row r="723" spans="1:80" ht="22.5">
      <c r="A723" s="287"/>
      <c r="B723" s="290"/>
      <c r="C723" s="291" t="s">
        <v>916</v>
      </c>
      <c r="D723" s="292"/>
      <c r="E723" s="293">
        <v>14.443199999999999</v>
      </c>
      <c r="F723" s="294"/>
      <c r="G723" s="295"/>
      <c r="H723" s="296"/>
      <c r="I723" s="288"/>
      <c r="J723" s="297"/>
      <c r="K723" s="288"/>
      <c r="M723" s="289" t="s">
        <v>916</v>
      </c>
      <c r="O723" s="278"/>
    </row>
    <row r="724" spans="1:80">
      <c r="A724" s="279">
        <v>195</v>
      </c>
      <c r="B724" s="280" t="s">
        <v>917</v>
      </c>
      <c r="C724" s="281" t="s">
        <v>918</v>
      </c>
      <c r="D724" s="282" t="s">
        <v>338</v>
      </c>
      <c r="E724" s="283">
        <v>11</v>
      </c>
      <c r="F724" s="283">
        <v>0</v>
      </c>
      <c r="G724" s="284">
        <f>E724*F724</f>
        <v>0</v>
      </c>
      <c r="H724" s="285">
        <v>0</v>
      </c>
      <c r="I724" s="286">
        <f>E724*H724</f>
        <v>0</v>
      </c>
      <c r="J724" s="285">
        <v>-7.0000000000049994E-2</v>
      </c>
      <c r="K724" s="286">
        <f>E724*J724</f>
        <v>-0.77000000000054991</v>
      </c>
      <c r="O724" s="278">
        <v>2</v>
      </c>
      <c r="AA724" s="247">
        <v>1</v>
      </c>
      <c r="AB724" s="247">
        <v>1</v>
      </c>
      <c r="AC724" s="247">
        <v>1</v>
      </c>
      <c r="AZ724" s="247">
        <v>1</v>
      </c>
      <c r="BA724" s="247">
        <f>IF(AZ724=1,G724,0)</f>
        <v>0</v>
      </c>
      <c r="BB724" s="247">
        <f>IF(AZ724=2,G724,0)</f>
        <v>0</v>
      </c>
      <c r="BC724" s="247">
        <f>IF(AZ724=3,G724,0)</f>
        <v>0</v>
      </c>
      <c r="BD724" s="247">
        <f>IF(AZ724=4,G724,0)</f>
        <v>0</v>
      </c>
      <c r="BE724" s="247">
        <f>IF(AZ724=5,G724,0)</f>
        <v>0</v>
      </c>
      <c r="CA724" s="278">
        <v>1</v>
      </c>
      <c r="CB724" s="278">
        <v>1</v>
      </c>
    </row>
    <row r="725" spans="1:80">
      <c r="A725" s="287"/>
      <c r="B725" s="290"/>
      <c r="C725" s="291" t="s">
        <v>919</v>
      </c>
      <c r="D725" s="292"/>
      <c r="E725" s="293">
        <v>11</v>
      </c>
      <c r="F725" s="294"/>
      <c r="G725" s="295"/>
      <c r="H725" s="296"/>
      <c r="I725" s="288"/>
      <c r="J725" s="297"/>
      <c r="K725" s="288"/>
      <c r="M725" s="289" t="s">
        <v>919</v>
      </c>
      <c r="O725" s="278"/>
    </row>
    <row r="726" spans="1:80">
      <c r="A726" s="279">
        <v>196</v>
      </c>
      <c r="B726" s="280" t="s">
        <v>920</v>
      </c>
      <c r="C726" s="281" t="s">
        <v>921</v>
      </c>
      <c r="D726" s="282" t="s">
        <v>106</v>
      </c>
      <c r="E726" s="283">
        <v>4.3079000000000001</v>
      </c>
      <c r="F726" s="283">
        <v>0</v>
      </c>
      <c r="G726" s="284">
        <f>E726*F726</f>
        <v>0</v>
      </c>
      <c r="H726" s="285">
        <v>6.6599999999965602E-3</v>
      </c>
      <c r="I726" s="286">
        <f>E726*H726</f>
        <v>2.8690613999985182E-2</v>
      </c>
      <c r="J726" s="285">
        <v>-2.4000000000014601</v>
      </c>
      <c r="K726" s="286">
        <f>E726*J726</f>
        <v>-10.33896000000629</v>
      </c>
      <c r="O726" s="278">
        <v>2</v>
      </c>
      <c r="AA726" s="247">
        <v>1</v>
      </c>
      <c r="AB726" s="247">
        <v>1</v>
      </c>
      <c r="AC726" s="247">
        <v>1</v>
      </c>
      <c r="AZ726" s="247">
        <v>1</v>
      </c>
      <c r="BA726" s="247">
        <f>IF(AZ726=1,G726,0)</f>
        <v>0</v>
      </c>
      <c r="BB726" s="247">
        <f>IF(AZ726=2,G726,0)</f>
        <v>0</v>
      </c>
      <c r="BC726" s="247">
        <f>IF(AZ726=3,G726,0)</f>
        <v>0</v>
      </c>
      <c r="BD726" s="247">
        <f>IF(AZ726=4,G726,0)</f>
        <v>0</v>
      </c>
      <c r="BE726" s="247">
        <f>IF(AZ726=5,G726,0)</f>
        <v>0</v>
      </c>
      <c r="CA726" s="278">
        <v>1</v>
      </c>
      <c r="CB726" s="278">
        <v>1</v>
      </c>
    </row>
    <row r="727" spans="1:80">
      <c r="A727" s="287"/>
      <c r="B727" s="290"/>
      <c r="C727" s="291" t="s">
        <v>922</v>
      </c>
      <c r="D727" s="292"/>
      <c r="E727" s="293">
        <v>4.3079000000000001</v>
      </c>
      <c r="F727" s="294"/>
      <c r="G727" s="295"/>
      <c r="H727" s="296"/>
      <c r="I727" s="288"/>
      <c r="J727" s="297"/>
      <c r="K727" s="288"/>
      <c r="M727" s="289" t="s">
        <v>922</v>
      </c>
      <c r="O727" s="278"/>
    </row>
    <row r="728" spans="1:80">
      <c r="A728" s="279">
        <v>197</v>
      </c>
      <c r="B728" s="280" t="s">
        <v>923</v>
      </c>
      <c r="C728" s="281" t="s">
        <v>924</v>
      </c>
      <c r="D728" s="282" t="s">
        <v>106</v>
      </c>
      <c r="E728" s="283">
        <v>51</v>
      </c>
      <c r="F728" s="283">
        <v>0</v>
      </c>
      <c r="G728" s="284">
        <f>E728*F728</f>
        <v>0</v>
      </c>
      <c r="H728" s="285">
        <v>0</v>
      </c>
      <c r="I728" s="286">
        <f>E728*H728</f>
        <v>0</v>
      </c>
      <c r="J728" s="285">
        <v>-2.2000000000000002</v>
      </c>
      <c r="K728" s="286">
        <f>E728*J728</f>
        <v>-112.2</v>
      </c>
      <c r="O728" s="278">
        <v>2</v>
      </c>
      <c r="AA728" s="247">
        <v>1</v>
      </c>
      <c r="AB728" s="247">
        <v>1</v>
      </c>
      <c r="AC728" s="247">
        <v>1</v>
      </c>
      <c r="AZ728" s="247">
        <v>1</v>
      </c>
      <c r="BA728" s="247">
        <f>IF(AZ728=1,G728,0)</f>
        <v>0</v>
      </c>
      <c r="BB728" s="247">
        <f>IF(AZ728=2,G728,0)</f>
        <v>0</v>
      </c>
      <c r="BC728" s="247">
        <f>IF(AZ728=3,G728,0)</f>
        <v>0</v>
      </c>
      <c r="BD728" s="247">
        <f>IF(AZ728=4,G728,0)</f>
        <v>0</v>
      </c>
      <c r="BE728" s="247">
        <f>IF(AZ728=5,G728,0)</f>
        <v>0</v>
      </c>
      <c r="CA728" s="278">
        <v>1</v>
      </c>
      <c r="CB728" s="278">
        <v>1</v>
      </c>
    </row>
    <row r="729" spans="1:80">
      <c r="A729" s="287"/>
      <c r="B729" s="290"/>
      <c r="C729" s="291" t="s">
        <v>925</v>
      </c>
      <c r="D729" s="292"/>
      <c r="E729" s="293">
        <v>51</v>
      </c>
      <c r="F729" s="294"/>
      <c r="G729" s="295"/>
      <c r="H729" s="296"/>
      <c r="I729" s="288"/>
      <c r="J729" s="297"/>
      <c r="K729" s="288"/>
      <c r="M729" s="289" t="s">
        <v>925</v>
      </c>
      <c r="O729" s="278"/>
    </row>
    <row r="730" spans="1:80" ht="22.5">
      <c r="A730" s="279">
        <v>198</v>
      </c>
      <c r="B730" s="280" t="s">
        <v>926</v>
      </c>
      <c r="C730" s="281" t="s">
        <v>927</v>
      </c>
      <c r="D730" s="282" t="s">
        <v>106</v>
      </c>
      <c r="E730" s="283">
        <v>51</v>
      </c>
      <c r="F730" s="283">
        <v>0</v>
      </c>
      <c r="G730" s="284">
        <f>E730*F730</f>
        <v>0</v>
      </c>
      <c r="H730" s="285">
        <v>0</v>
      </c>
      <c r="I730" s="286">
        <f>E730*H730</f>
        <v>0</v>
      </c>
      <c r="J730" s="285">
        <v>0</v>
      </c>
      <c r="K730" s="286">
        <f>E730*J730</f>
        <v>0</v>
      </c>
      <c r="O730" s="278">
        <v>2</v>
      </c>
      <c r="AA730" s="247">
        <v>1</v>
      </c>
      <c r="AB730" s="247">
        <v>1</v>
      </c>
      <c r="AC730" s="247">
        <v>1</v>
      </c>
      <c r="AZ730" s="247">
        <v>1</v>
      </c>
      <c r="BA730" s="247">
        <f>IF(AZ730=1,G730,0)</f>
        <v>0</v>
      </c>
      <c r="BB730" s="247">
        <f>IF(AZ730=2,G730,0)</f>
        <v>0</v>
      </c>
      <c r="BC730" s="247">
        <f>IF(AZ730=3,G730,0)</f>
        <v>0</v>
      </c>
      <c r="BD730" s="247">
        <f>IF(AZ730=4,G730,0)</f>
        <v>0</v>
      </c>
      <c r="BE730" s="247">
        <f>IF(AZ730=5,G730,0)</f>
        <v>0</v>
      </c>
      <c r="CA730" s="278">
        <v>1</v>
      </c>
      <c r="CB730" s="278">
        <v>1</v>
      </c>
    </row>
    <row r="731" spans="1:80">
      <c r="A731" s="279">
        <v>199</v>
      </c>
      <c r="B731" s="280" t="s">
        <v>928</v>
      </c>
      <c r="C731" s="281" t="s">
        <v>929</v>
      </c>
      <c r="D731" s="282" t="s">
        <v>338</v>
      </c>
      <c r="E731" s="283">
        <v>35.44</v>
      </c>
      <c r="F731" s="283">
        <v>0</v>
      </c>
      <c r="G731" s="284">
        <f>E731*F731</f>
        <v>0</v>
      </c>
      <c r="H731" s="285">
        <v>0</v>
      </c>
      <c r="I731" s="286">
        <f>E731*H731</f>
        <v>0</v>
      </c>
      <c r="J731" s="285">
        <v>-1.69999999999959E-2</v>
      </c>
      <c r="K731" s="286">
        <f>E731*J731</f>
        <v>-0.60247999999985469</v>
      </c>
      <c r="O731" s="278">
        <v>2</v>
      </c>
      <c r="AA731" s="247">
        <v>1</v>
      </c>
      <c r="AB731" s="247">
        <v>1</v>
      </c>
      <c r="AC731" s="247">
        <v>1</v>
      </c>
      <c r="AZ731" s="247">
        <v>1</v>
      </c>
      <c r="BA731" s="247">
        <f>IF(AZ731=1,G731,0)</f>
        <v>0</v>
      </c>
      <c r="BB731" s="247">
        <f>IF(AZ731=2,G731,0)</f>
        <v>0</v>
      </c>
      <c r="BC731" s="247">
        <f>IF(AZ731=3,G731,0)</f>
        <v>0</v>
      </c>
      <c r="BD731" s="247">
        <f>IF(AZ731=4,G731,0)</f>
        <v>0</v>
      </c>
      <c r="BE731" s="247">
        <f>IF(AZ731=5,G731,0)</f>
        <v>0</v>
      </c>
      <c r="CA731" s="278">
        <v>1</v>
      </c>
      <c r="CB731" s="278">
        <v>1</v>
      </c>
    </row>
    <row r="732" spans="1:80">
      <c r="A732" s="287"/>
      <c r="B732" s="290"/>
      <c r="C732" s="291" t="s">
        <v>930</v>
      </c>
      <c r="D732" s="292"/>
      <c r="E732" s="293">
        <v>35.44</v>
      </c>
      <c r="F732" s="294"/>
      <c r="G732" s="295"/>
      <c r="H732" s="296"/>
      <c r="I732" s="288"/>
      <c r="J732" s="297"/>
      <c r="K732" s="288"/>
      <c r="M732" s="289" t="s">
        <v>930</v>
      </c>
      <c r="O732" s="278"/>
    </row>
    <row r="733" spans="1:80">
      <c r="A733" s="279">
        <v>200</v>
      </c>
      <c r="B733" s="280" t="s">
        <v>931</v>
      </c>
      <c r="C733" s="281" t="s">
        <v>932</v>
      </c>
      <c r="D733" s="282" t="s">
        <v>338</v>
      </c>
      <c r="E733" s="283">
        <v>47.19</v>
      </c>
      <c r="F733" s="283">
        <v>0</v>
      </c>
      <c r="G733" s="284">
        <f>E733*F733</f>
        <v>0</v>
      </c>
      <c r="H733" s="285">
        <v>0</v>
      </c>
      <c r="I733" s="286">
        <f>E733*H733</f>
        <v>0</v>
      </c>
      <c r="J733" s="285">
        <v>-9.2499999999944293E-3</v>
      </c>
      <c r="K733" s="286">
        <f>E733*J733</f>
        <v>-0.43650749999973709</v>
      </c>
      <c r="O733" s="278">
        <v>2</v>
      </c>
      <c r="AA733" s="247">
        <v>1</v>
      </c>
      <c r="AB733" s="247">
        <v>1</v>
      </c>
      <c r="AC733" s="247">
        <v>1</v>
      </c>
      <c r="AZ733" s="247">
        <v>1</v>
      </c>
      <c r="BA733" s="247">
        <f>IF(AZ733=1,G733,0)</f>
        <v>0</v>
      </c>
      <c r="BB733" s="247">
        <f>IF(AZ733=2,G733,0)</f>
        <v>0</v>
      </c>
      <c r="BC733" s="247">
        <f>IF(AZ733=3,G733,0)</f>
        <v>0</v>
      </c>
      <c r="BD733" s="247">
        <f>IF(AZ733=4,G733,0)</f>
        <v>0</v>
      </c>
      <c r="BE733" s="247">
        <f>IF(AZ733=5,G733,0)</f>
        <v>0</v>
      </c>
      <c r="CA733" s="278">
        <v>1</v>
      </c>
      <c r="CB733" s="278">
        <v>1</v>
      </c>
    </row>
    <row r="734" spans="1:80">
      <c r="A734" s="287"/>
      <c r="B734" s="290"/>
      <c r="C734" s="291" t="s">
        <v>933</v>
      </c>
      <c r="D734" s="292"/>
      <c r="E734" s="293">
        <v>47.19</v>
      </c>
      <c r="F734" s="294"/>
      <c r="G734" s="295"/>
      <c r="H734" s="296"/>
      <c r="I734" s="288"/>
      <c r="J734" s="297"/>
      <c r="K734" s="288"/>
      <c r="M734" s="289" t="s">
        <v>933</v>
      </c>
      <c r="O734" s="278"/>
    </row>
    <row r="735" spans="1:80">
      <c r="A735" s="279">
        <v>201</v>
      </c>
      <c r="B735" s="280" t="s">
        <v>934</v>
      </c>
      <c r="C735" s="281" t="s">
        <v>935</v>
      </c>
      <c r="D735" s="282" t="s">
        <v>112</v>
      </c>
      <c r="E735" s="283">
        <v>3</v>
      </c>
      <c r="F735" s="283">
        <v>0</v>
      </c>
      <c r="G735" s="284">
        <f>E735*F735</f>
        <v>0</v>
      </c>
      <c r="H735" s="285">
        <v>0</v>
      </c>
      <c r="I735" s="286">
        <f>E735*H735</f>
        <v>0</v>
      </c>
      <c r="J735" s="285">
        <v>0</v>
      </c>
      <c r="K735" s="286">
        <f>E735*J735</f>
        <v>0</v>
      </c>
      <c r="O735" s="278">
        <v>2</v>
      </c>
      <c r="AA735" s="247">
        <v>1</v>
      </c>
      <c r="AB735" s="247">
        <v>1</v>
      </c>
      <c r="AC735" s="247">
        <v>1</v>
      </c>
      <c r="AZ735" s="247">
        <v>1</v>
      </c>
      <c r="BA735" s="247">
        <f>IF(AZ735=1,G735,0)</f>
        <v>0</v>
      </c>
      <c r="BB735" s="247">
        <f>IF(AZ735=2,G735,0)</f>
        <v>0</v>
      </c>
      <c r="BC735" s="247">
        <f>IF(AZ735=3,G735,0)</f>
        <v>0</v>
      </c>
      <c r="BD735" s="247">
        <f>IF(AZ735=4,G735,0)</f>
        <v>0</v>
      </c>
      <c r="BE735" s="247">
        <f>IF(AZ735=5,G735,0)</f>
        <v>0</v>
      </c>
      <c r="CA735" s="278">
        <v>1</v>
      </c>
      <c r="CB735" s="278">
        <v>1</v>
      </c>
    </row>
    <row r="736" spans="1:80">
      <c r="A736" s="287"/>
      <c r="B736" s="290"/>
      <c r="C736" s="291" t="s">
        <v>308</v>
      </c>
      <c r="D736" s="292"/>
      <c r="E736" s="293">
        <v>3</v>
      </c>
      <c r="F736" s="294"/>
      <c r="G736" s="295"/>
      <c r="H736" s="296"/>
      <c r="I736" s="288"/>
      <c r="J736" s="297"/>
      <c r="K736" s="288"/>
      <c r="M736" s="289">
        <v>3</v>
      </c>
      <c r="O736" s="278"/>
    </row>
    <row r="737" spans="1:80">
      <c r="A737" s="279">
        <v>202</v>
      </c>
      <c r="B737" s="280" t="s">
        <v>936</v>
      </c>
      <c r="C737" s="281" t="s">
        <v>937</v>
      </c>
      <c r="D737" s="282" t="s">
        <v>227</v>
      </c>
      <c r="E737" s="283">
        <v>2.2949999999999999</v>
      </c>
      <c r="F737" s="283">
        <v>0</v>
      </c>
      <c r="G737" s="284">
        <f>E737*F737</f>
        <v>0</v>
      </c>
      <c r="H737" s="285">
        <v>1.17E-3</v>
      </c>
      <c r="I737" s="286">
        <f>E737*H737</f>
        <v>2.6851499999999999E-3</v>
      </c>
      <c r="J737" s="285">
        <v>-7.5999999999999998E-2</v>
      </c>
      <c r="K737" s="286">
        <f>E737*J737</f>
        <v>-0.17441999999999999</v>
      </c>
      <c r="O737" s="278">
        <v>2</v>
      </c>
      <c r="AA737" s="247">
        <v>1</v>
      </c>
      <c r="AB737" s="247">
        <v>1</v>
      </c>
      <c r="AC737" s="247">
        <v>1</v>
      </c>
      <c r="AZ737" s="247">
        <v>1</v>
      </c>
      <c r="BA737" s="247">
        <f>IF(AZ737=1,G737,0)</f>
        <v>0</v>
      </c>
      <c r="BB737" s="247">
        <f>IF(AZ737=2,G737,0)</f>
        <v>0</v>
      </c>
      <c r="BC737" s="247">
        <f>IF(AZ737=3,G737,0)</f>
        <v>0</v>
      </c>
      <c r="BD737" s="247">
        <f>IF(AZ737=4,G737,0)</f>
        <v>0</v>
      </c>
      <c r="BE737" s="247">
        <f>IF(AZ737=5,G737,0)</f>
        <v>0</v>
      </c>
      <c r="CA737" s="278">
        <v>1</v>
      </c>
      <c r="CB737" s="278">
        <v>1</v>
      </c>
    </row>
    <row r="738" spans="1:80">
      <c r="A738" s="287"/>
      <c r="B738" s="290"/>
      <c r="C738" s="291" t="s">
        <v>938</v>
      </c>
      <c r="D738" s="292"/>
      <c r="E738" s="293">
        <v>2.2949999999999999</v>
      </c>
      <c r="F738" s="294"/>
      <c r="G738" s="295"/>
      <c r="H738" s="296"/>
      <c r="I738" s="288"/>
      <c r="J738" s="297"/>
      <c r="K738" s="288"/>
      <c r="M738" s="289" t="s">
        <v>938</v>
      </c>
      <c r="O738" s="278"/>
    </row>
    <row r="739" spans="1:80">
      <c r="A739" s="279">
        <v>203</v>
      </c>
      <c r="B739" s="280" t="s">
        <v>939</v>
      </c>
      <c r="C739" s="281" t="s">
        <v>940</v>
      </c>
      <c r="D739" s="282" t="s">
        <v>338</v>
      </c>
      <c r="E739" s="283">
        <v>2</v>
      </c>
      <c r="F739" s="283">
        <v>0</v>
      </c>
      <c r="G739" s="284">
        <f>E739*F739</f>
        <v>0</v>
      </c>
      <c r="H739" s="285">
        <v>0</v>
      </c>
      <c r="I739" s="286">
        <f>E739*H739</f>
        <v>0</v>
      </c>
      <c r="J739" s="285">
        <v>-2.14E-3</v>
      </c>
      <c r="K739" s="286">
        <f>E739*J739</f>
        <v>-4.28E-3</v>
      </c>
      <c r="O739" s="278">
        <v>2</v>
      </c>
      <c r="AA739" s="247">
        <v>1</v>
      </c>
      <c r="AB739" s="247">
        <v>1</v>
      </c>
      <c r="AC739" s="247">
        <v>1</v>
      </c>
      <c r="AZ739" s="247">
        <v>1</v>
      </c>
      <c r="BA739" s="247">
        <f>IF(AZ739=1,G739,0)</f>
        <v>0</v>
      </c>
      <c r="BB739" s="247">
        <f>IF(AZ739=2,G739,0)</f>
        <v>0</v>
      </c>
      <c r="BC739" s="247">
        <f>IF(AZ739=3,G739,0)</f>
        <v>0</v>
      </c>
      <c r="BD739" s="247">
        <f>IF(AZ739=4,G739,0)</f>
        <v>0</v>
      </c>
      <c r="BE739" s="247">
        <f>IF(AZ739=5,G739,0)</f>
        <v>0</v>
      </c>
      <c r="CA739" s="278">
        <v>1</v>
      </c>
      <c r="CB739" s="278">
        <v>1</v>
      </c>
    </row>
    <row r="740" spans="1:80">
      <c r="A740" s="287"/>
      <c r="B740" s="290"/>
      <c r="C740" s="291" t="s">
        <v>941</v>
      </c>
      <c r="D740" s="292"/>
      <c r="E740" s="293">
        <v>2</v>
      </c>
      <c r="F740" s="294"/>
      <c r="G740" s="295"/>
      <c r="H740" s="296"/>
      <c r="I740" s="288"/>
      <c r="J740" s="297"/>
      <c r="K740" s="288"/>
      <c r="M740" s="289" t="s">
        <v>941</v>
      </c>
      <c r="O740" s="278"/>
    </row>
    <row r="741" spans="1:80">
      <c r="A741" s="279">
        <v>204</v>
      </c>
      <c r="B741" s="280" t="s">
        <v>942</v>
      </c>
      <c r="C741" s="281" t="s">
        <v>943</v>
      </c>
      <c r="D741" s="282" t="s">
        <v>338</v>
      </c>
      <c r="E741" s="283">
        <v>7.2</v>
      </c>
      <c r="F741" s="283">
        <v>0</v>
      </c>
      <c r="G741" s="284">
        <f>E741*F741</f>
        <v>0</v>
      </c>
      <c r="H741" s="285">
        <v>0</v>
      </c>
      <c r="I741" s="286">
        <f>E741*H741</f>
        <v>0</v>
      </c>
      <c r="J741" s="285">
        <v>0</v>
      </c>
      <c r="K741" s="286">
        <f>E741*J741</f>
        <v>0</v>
      </c>
      <c r="O741" s="278">
        <v>2</v>
      </c>
      <c r="AA741" s="247">
        <v>1</v>
      </c>
      <c r="AB741" s="247">
        <v>1</v>
      </c>
      <c r="AC741" s="247">
        <v>1</v>
      </c>
      <c r="AZ741" s="247">
        <v>1</v>
      </c>
      <c r="BA741" s="247">
        <f>IF(AZ741=1,G741,0)</f>
        <v>0</v>
      </c>
      <c r="BB741" s="247">
        <f>IF(AZ741=2,G741,0)</f>
        <v>0</v>
      </c>
      <c r="BC741" s="247">
        <f>IF(AZ741=3,G741,0)</f>
        <v>0</v>
      </c>
      <c r="BD741" s="247">
        <f>IF(AZ741=4,G741,0)</f>
        <v>0</v>
      </c>
      <c r="BE741" s="247">
        <f>IF(AZ741=5,G741,0)</f>
        <v>0</v>
      </c>
      <c r="CA741" s="278">
        <v>1</v>
      </c>
      <c r="CB741" s="278">
        <v>1</v>
      </c>
    </row>
    <row r="742" spans="1:80">
      <c r="A742" s="287"/>
      <c r="B742" s="290"/>
      <c r="C742" s="291" t="s">
        <v>944</v>
      </c>
      <c r="D742" s="292"/>
      <c r="E742" s="293">
        <v>0</v>
      </c>
      <c r="F742" s="294"/>
      <c r="G742" s="295"/>
      <c r="H742" s="296"/>
      <c r="I742" s="288"/>
      <c r="J742" s="297"/>
      <c r="K742" s="288"/>
      <c r="M742" s="289" t="s">
        <v>944</v>
      </c>
      <c r="O742" s="278"/>
    </row>
    <row r="743" spans="1:80">
      <c r="A743" s="287"/>
      <c r="B743" s="290"/>
      <c r="C743" s="291" t="s">
        <v>945</v>
      </c>
      <c r="D743" s="292"/>
      <c r="E743" s="293">
        <v>7.2</v>
      </c>
      <c r="F743" s="294"/>
      <c r="G743" s="295"/>
      <c r="H743" s="296"/>
      <c r="I743" s="288"/>
      <c r="J743" s="297"/>
      <c r="K743" s="288"/>
      <c r="M743" s="289" t="s">
        <v>945</v>
      </c>
      <c r="O743" s="278"/>
    </row>
    <row r="744" spans="1:80">
      <c r="A744" s="279">
        <v>205</v>
      </c>
      <c r="B744" s="280" t="s">
        <v>946</v>
      </c>
      <c r="C744" s="281" t="s">
        <v>947</v>
      </c>
      <c r="D744" s="282" t="s">
        <v>338</v>
      </c>
      <c r="E744" s="283">
        <v>16.399999999999999</v>
      </c>
      <c r="F744" s="283">
        <v>0</v>
      </c>
      <c r="G744" s="284">
        <f>E744*F744</f>
        <v>0</v>
      </c>
      <c r="H744" s="285">
        <v>0</v>
      </c>
      <c r="I744" s="286">
        <f>E744*H744</f>
        <v>0</v>
      </c>
      <c r="J744" s="285">
        <v>-4.6000000000000001E-4</v>
      </c>
      <c r="K744" s="286">
        <f>E744*J744</f>
        <v>-7.5439999999999995E-3</v>
      </c>
      <c r="O744" s="278">
        <v>2</v>
      </c>
      <c r="AA744" s="247">
        <v>1</v>
      </c>
      <c r="AB744" s="247">
        <v>1</v>
      </c>
      <c r="AC744" s="247">
        <v>1</v>
      </c>
      <c r="AZ744" s="247">
        <v>1</v>
      </c>
      <c r="BA744" s="247">
        <f>IF(AZ744=1,G744,0)</f>
        <v>0</v>
      </c>
      <c r="BB744" s="247">
        <f>IF(AZ744=2,G744,0)</f>
        <v>0</v>
      </c>
      <c r="BC744" s="247">
        <f>IF(AZ744=3,G744,0)</f>
        <v>0</v>
      </c>
      <c r="BD744" s="247">
        <f>IF(AZ744=4,G744,0)</f>
        <v>0</v>
      </c>
      <c r="BE744" s="247">
        <f>IF(AZ744=5,G744,0)</f>
        <v>0</v>
      </c>
      <c r="CA744" s="278">
        <v>1</v>
      </c>
      <c r="CB744" s="278">
        <v>1</v>
      </c>
    </row>
    <row r="745" spans="1:80">
      <c r="A745" s="287"/>
      <c r="B745" s="290"/>
      <c r="C745" s="291" t="s">
        <v>948</v>
      </c>
      <c r="D745" s="292"/>
      <c r="E745" s="293">
        <v>16.399999999999999</v>
      </c>
      <c r="F745" s="294"/>
      <c r="G745" s="295"/>
      <c r="H745" s="296"/>
      <c r="I745" s="288"/>
      <c r="J745" s="297"/>
      <c r="K745" s="288"/>
      <c r="M745" s="289" t="s">
        <v>948</v>
      </c>
      <c r="O745" s="278"/>
    </row>
    <row r="746" spans="1:80">
      <c r="A746" s="279">
        <v>206</v>
      </c>
      <c r="B746" s="280" t="s">
        <v>949</v>
      </c>
      <c r="C746" s="281" t="s">
        <v>950</v>
      </c>
      <c r="D746" s="282" t="s">
        <v>106</v>
      </c>
      <c r="E746" s="283">
        <v>0.28349999999999997</v>
      </c>
      <c r="F746" s="283">
        <v>0</v>
      </c>
      <c r="G746" s="284">
        <f>E746*F746</f>
        <v>0</v>
      </c>
      <c r="H746" s="285">
        <v>1.82E-3</v>
      </c>
      <c r="I746" s="286">
        <f>E746*H746</f>
        <v>5.1596999999999993E-4</v>
      </c>
      <c r="J746" s="285">
        <v>-1.8</v>
      </c>
      <c r="K746" s="286">
        <f>E746*J746</f>
        <v>-0.51029999999999998</v>
      </c>
      <c r="O746" s="278">
        <v>2</v>
      </c>
      <c r="AA746" s="247">
        <v>1</v>
      </c>
      <c r="AB746" s="247">
        <v>1</v>
      </c>
      <c r="AC746" s="247">
        <v>1</v>
      </c>
      <c r="AZ746" s="247">
        <v>1</v>
      </c>
      <c r="BA746" s="247">
        <f>IF(AZ746=1,G746,0)</f>
        <v>0</v>
      </c>
      <c r="BB746" s="247">
        <f>IF(AZ746=2,G746,0)</f>
        <v>0</v>
      </c>
      <c r="BC746" s="247">
        <f>IF(AZ746=3,G746,0)</f>
        <v>0</v>
      </c>
      <c r="BD746" s="247">
        <f>IF(AZ746=4,G746,0)</f>
        <v>0</v>
      </c>
      <c r="BE746" s="247">
        <f>IF(AZ746=5,G746,0)</f>
        <v>0</v>
      </c>
      <c r="CA746" s="278">
        <v>1</v>
      </c>
      <c r="CB746" s="278">
        <v>1</v>
      </c>
    </row>
    <row r="747" spans="1:80">
      <c r="A747" s="287"/>
      <c r="B747" s="290"/>
      <c r="C747" s="291" t="s">
        <v>951</v>
      </c>
      <c r="D747" s="292"/>
      <c r="E747" s="293">
        <v>0.28349999999999997</v>
      </c>
      <c r="F747" s="294"/>
      <c r="G747" s="295"/>
      <c r="H747" s="296"/>
      <c r="I747" s="288"/>
      <c r="J747" s="297"/>
      <c r="K747" s="288"/>
      <c r="M747" s="289" t="s">
        <v>951</v>
      </c>
      <c r="O747" s="278"/>
    </row>
    <row r="748" spans="1:80">
      <c r="A748" s="279">
        <v>207</v>
      </c>
      <c r="B748" s="280" t="s">
        <v>952</v>
      </c>
      <c r="C748" s="281" t="s">
        <v>953</v>
      </c>
      <c r="D748" s="282" t="s">
        <v>112</v>
      </c>
      <c r="E748" s="283">
        <v>20</v>
      </c>
      <c r="F748" s="283">
        <v>0</v>
      </c>
      <c r="G748" s="284">
        <f>E748*F748</f>
        <v>0</v>
      </c>
      <c r="H748" s="285">
        <v>4.8999999999999998E-4</v>
      </c>
      <c r="I748" s="286">
        <f>E748*H748</f>
        <v>9.7999999999999997E-3</v>
      </c>
      <c r="J748" s="285">
        <v>-0.11700000000000001</v>
      </c>
      <c r="K748" s="286">
        <f>E748*J748</f>
        <v>-2.3400000000000003</v>
      </c>
      <c r="O748" s="278">
        <v>2</v>
      </c>
      <c r="AA748" s="247">
        <v>1</v>
      </c>
      <c r="AB748" s="247">
        <v>1</v>
      </c>
      <c r="AC748" s="247">
        <v>1</v>
      </c>
      <c r="AZ748" s="247">
        <v>1</v>
      </c>
      <c r="BA748" s="247">
        <f>IF(AZ748=1,G748,0)</f>
        <v>0</v>
      </c>
      <c r="BB748" s="247">
        <f>IF(AZ748=2,G748,0)</f>
        <v>0</v>
      </c>
      <c r="BC748" s="247">
        <f>IF(AZ748=3,G748,0)</f>
        <v>0</v>
      </c>
      <c r="BD748" s="247">
        <f>IF(AZ748=4,G748,0)</f>
        <v>0</v>
      </c>
      <c r="BE748" s="247">
        <f>IF(AZ748=5,G748,0)</f>
        <v>0</v>
      </c>
      <c r="CA748" s="278">
        <v>1</v>
      </c>
      <c r="CB748" s="278">
        <v>1</v>
      </c>
    </row>
    <row r="749" spans="1:80">
      <c r="A749" s="287"/>
      <c r="B749" s="290"/>
      <c r="C749" s="291" t="s">
        <v>954</v>
      </c>
      <c r="D749" s="292"/>
      <c r="E749" s="293">
        <v>18</v>
      </c>
      <c r="F749" s="294"/>
      <c r="G749" s="295"/>
      <c r="H749" s="296"/>
      <c r="I749" s="288"/>
      <c r="J749" s="297"/>
      <c r="K749" s="288"/>
      <c r="M749" s="289" t="s">
        <v>954</v>
      </c>
      <c r="O749" s="278"/>
    </row>
    <row r="750" spans="1:80">
      <c r="A750" s="287"/>
      <c r="B750" s="290"/>
      <c r="C750" s="291" t="s">
        <v>349</v>
      </c>
      <c r="D750" s="292"/>
      <c r="E750" s="293">
        <v>2</v>
      </c>
      <c r="F750" s="294"/>
      <c r="G750" s="295"/>
      <c r="H750" s="296"/>
      <c r="I750" s="288"/>
      <c r="J750" s="297"/>
      <c r="K750" s="288"/>
      <c r="M750" s="289" t="s">
        <v>349</v>
      </c>
      <c r="O750" s="278"/>
    </row>
    <row r="751" spans="1:80">
      <c r="A751" s="279">
        <v>208</v>
      </c>
      <c r="B751" s="280" t="s">
        <v>955</v>
      </c>
      <c r="C751" s="281" t="s">
        <v>956</v>
      </c>
      <c r="D751" s="282" t="s">
        <v>338</v>
      </c>
      <c r="E751" s="283">
        <v>4.2</v>
      </c>
      <c r="F751" s="283">
        <v>0</v>
      </c>
      <c r="G751" s="284">
        <f>E751*F751</f>
        <v>0</v>
      </c>
      <c r="H751" s="285">
        <v>0</v>
      </c>
      <c r="I751" s="286">
        <f>E751*H751</f>
        <v>0</v>
      </c>
      <c r="J751" s="285">
        <v>-4.2000000000000003E-2</v>
      </c>
      <c r="K751" s="286">
        <f>E751*J751</f>
        <v>-0.17640000000000003</v>
      </c>
      <c r="O751" s="278">
        <v>2</v>
      </c>
      <c r="AA751" s="247">
        <v>1</v>
      </c>
      <c r="AB751" s="247">
        <v>1</v>
      </c>
      <c r="AC751" s="247">
        <v>1</v>
      </c>
      <c r="AZ751" s="247">
        <v>1</v>
      </c>
      <c r="BA751" s="247">
        <f>IF(AZ751=1,G751,0)</f>
        <v>0</v>
      </c>
      <c r="BB751" s="247">
        <f>IF(AZ751=2,G751,0)</f>
        <v>0</v>
      </c>
      <c r="BC751" s="247">
        <f>IF(AZ751=3,G751,0)</f>
        <v>0</v>
      </c>
      <c r="BD751" s="247">
        <f>IF(AZ751=4,G751,0)</f>
        <v>0</v>
      </c>
      <c r="BE751" s="247">
        <f>IF(AZ751=5,G751,0)</f>
        <v>0</v>
      </c>
      <c r="CA751" s="278">
        <v>1</v>
      </c>
      <c r="CB751" s="278">
        <v>1</v>
      </c>
    </row>
    <row r="752" spans="1:80">
      <c r="A752" s="287"/>
      <c r="B752" s="290"/>
      <c r="C752" s="291" t="s">
        <v>957</v>
      </c>
      <c r="D752" s="292"/>
      <c r="E752" s="293">
        <v>4.2</v>
      </c>
      <c r="F752" s="294"/>
      <c r="G752" s="295"/>
      <c r="H752" s="296"/>
      <c r="I752" s="288"/>
      <c r="J752" s="297"/>
      <c r="K752" s="288"/>
      <c r="M752" s="289" t="s">
        <v>957</v>
      </c>
      <c r="O752" s="278"/>
    </row>
    <row r="753" spans="1:80">
      <c r="A753" s="279">
        <v>209</v>
      </c>
      <c r="B753" s="280" t="s">
        <v>958</v>
      </c>
      <c r="C753" s="281" t="s">
        <v>959</v>
      </c>
      <c r="D753" s="282" t="s">
        <v>227</v>
      </c>
      <c r="E753" s="283">
        <v>158.99</v>
      </c>
      <c r="F753" s="283">
        <v>0</v>
      </c>
      <c r="G753" s="284">
        <f>E753*F753</f>
        <v>0</v>
      </c>
      <c r="H753" s="285">
        <v>0</v>
      </c>
      <c r="I753" s="286">
        <f>E753*H753</f>
        <v>0</v>
      </c>
      <c r="J753" s="285">
        <v>-4.0000000000000001E-3</v>
      </c>
      <c r="K753" s="286">
        <f>E753*J753</f>
        <v>-0.63596000000000008</v>
      </c>
      <c r="O753" s="278">
        <v>2</v>
      </c>
      <c r="AA753" s="247">
        <v>1</v>
      </c>
      <c r="AB753" s="247">
        <v>1</v>
      </c>
      <c r="AC753" s="247">
        <v>1</v>
      </c>
      <c r="AZ753" s="247">
        <v>1</v>
      </c>
      <c r="BA753" s="247">
        <f>IF(AZ753=1,G753,0)</f>
        <v>0</v>
      </c>
      <c r="BB753" s="247">
        <f>IF(AZ753=2,G753,0)</f>
        <v>0</v>
      </c>
      <c r="BC753" s="247">
        <f>IF(AZ753=3,G753,0)</f>
        <v>0</v>
      </c>
      <c r="BD753" s="247">
        <f>IF(AZ753=4,G753,0)</f>
        <v>0</v>
      </c>
      <c r="BE753" s="247">
        <f>IF(AZ753=5,G753,0)</f>
        <v>0</v>
      </c>
      <c r="CA753" s="278">
        <v>1</v>
      </c>
      <c r="CB753" s="278">
        <v>1</v>
      </c>
    </row>
    <row r="754" spans="1:80">
      <c r="A754" s="287"/>
      <c r="B754" s="290"/>
      <c r="C754" s="291" t="s">
        <v>960</v>
      </c>
      <c r="D754" s="292"/>
      <c r="E754" s="293">
        <v>158.99</v>
      </c>
      <c r="F754" s="294"/>
      <c r="G754" s="295"/>
      <c r="H754" s="296"/>
      <c r="I754" s="288"/>
      <c r="J754" s="297"/>
      <c r="K754" s="288"/>
      <c r="M754" s="289" t="s">
        <v>960</v>
      </c>
      <c r="O754" s="278"/>
    </row>
    <row r="755" spans="1:80">
      <c r="A755" s="279">
        <v>210</v>
      </c>
      <c r="B755" s="280" t="s">
        <v>961</v>
      </c>
      <c r="C755" s="281" t="s">
        <v>962</v>
      </c>
      <c r="D755" s="282" t="s">
        <v>227</v>
      </c>
      <c r="E755" s="283">
        <v>177.87</v>
      </c>
      <c r="F755" s="283">
        <v>0</v>
      </c>
      <c r="G755" s="284">
        <f>E755*F755</f>
        <v>0</v>
      </c>
      <c r="H755" s="285">
        <v>0</v>
      </c>
      <c r="I755" s="286">
        <f>E755*H755</f>
        <v>0</v>
      </c>
      <c r="J755" s="285">
        <v>-4.0000000000000001E-3</v>
      </c>
      <c r="K755" s="286">
        <f>E755*J755</f>
        <v>-0.71148</v>
      </c>
      <c r="O755" s="278">
        <v>2</v>
      </c>
      <c r="AA755" s="247">
        <v>1</v>
      </c>
      <c r="AB755" s="247">
        <v>1</v>
      </c>
      <c r="AC755" s="247">
        <v>1</v>
      </c>
      <c r="AZ755" s="247">
        <v>1</v>
      </c>
      <c r="BA755" s="247">
        <f>IF(AZ755=1,G755,0)</f>
        <v>0</v>
      </c>
      <c r="BB755" s="247">
        <f>IF(AZ755=2,G755,0)</f>
        <v>0</v>
      </c>
      <c r="BC755" s="247">
        <f>IF(AZ755=3,G755,0)</f>
        <v>0</v>
      </c>
      <c r="BD755" s="247">
        <f>IF(AZ755=4,G755,0)</f>
        <v>0</v>
      </c>
      <c r="BE755" s="247">
        <f>IF(AZ755=5,G755,0)</f>
        <v>0</v>
      </c>
      <c r="CA755" s="278">
        <v>1</v>
      </c>
      <c r="CB755" s="278">
        <v>1</v>
      </c>
    </row>
    <row r="756" spans="1:80" ht="33.75">
      <c r="A756" s="287"/>
      <c r="B756" s="290"/>
      <c r="C756" s="291" t="s">
        <v>963</v>
      </c>
      <c r="D756" s="292"/>
      <c r="E756" s="293">
        <v>179.19</v>
      </c>
      <c r="F756" s="294"/>
      <c r="G756" s="295"/>
      <c r="H756" s="296"/>
      <c r="I756" s="288"/>
      <c r="J756" s="297"/>
      <c r="K756" s="288"/>
      <c r="M756" s="289" t="s">
        <v>963</v>
      </c>
      <c r="O756" s="278"/>
    </row>
    <row r="757" spans="1:80">
      <c r="A757" s="287"/>
      <c r="B757" s="290"/>
      <c r="C757" s="291" t="s">
        <v>964</v>
      </c>
      <c r="D757" s="292"/>
      <c r="E757" s="293">
        <v>-1.32</v>
      </c>
      <c r="F757" s="294"/>
      <c r="G757" s="295"/>
      <c r="H757" s="296"/>
      <c r="I757" s="288"/>
      <c r="J757" s="297"/>
      <c r="K757" s="288"/>
      <c r="M757" s="289" t="s">
        <v>964</v>
      </c>
      <c r="O757" s="278"/>
    </row>
    <row r="758" spans="1:80">
      <c r="A758" s="279">
        <v>211</v>
      </c>
      <c r="B758" s="280" t="s">
        <v>965</v>
      </c>
      <c r="C758" s="281" t="s">
        <v>966</v>
      </c>
      <c r="D758" s="282" t="s">
        <v>227</v>
      </c>
      <c r="E758" s="283">
        <v>121.71</v>
      </c>
      <c r="F758" s="283">
        <v>0</v>
      </c>
      <c r="G758" s="284">
        <f>E758*F758</f>
        <v>0</v>
      </c>
      <c r="H758" s="285">
        <v>0</v>
      </c>
      <c r="I758" s="286">
        <f>E758*H758</f>
        <v>0</v>
      </c>
      <c r="J758" s="285">
        <v>-5.8999999999999997E-2</v>
      </c>
      <c r="K758" s="286">
        <f>E758*J758</f>
        <v>-7.1808899999999989</v>
      </c>
      <c r="O758" s="278">
        <v>2</v>
      </c>
      <c r="AA758" s="247">
        <v>1</v>
      </c>
      <c r="AB758" s="247">
        <v>1</v>
      </c>
      <c r="AC758" s="247">
        <v>1</v>
      </c>
      <c r="AZ758" s="247">
        <v>1</v>
      </c>
      <c r="BA758" s="247">
        <f>IF(AZ758=1,G758,0)</f>
        <v>0</v>
      </c>
      <c r="BB758" s="247">
        <f>IF(AZ758=2,G758,0)</f>
        <v>0</v>
      </c>
      <c r="BC758" s="247">
        <f>IF(AZ758=3,G758,0)</f>
        <v>0</v>
      </c>
      <c r="BD758" s="247">
        <f>IF(AZ758=4,G758,0)</f>
        <v>0</v>
      </c>
      <c r="BE758" s="247">
        <f>IF(AZ758=5,G758,0)</f>
        <v>0</v>
      </c>
      <c r="CA758" s="278">
        <v>1</v>
      </c>
      <c r="CB758" s="278">
        <v>1</v>
      </c>
    </row>
    <row r="759" spans="1:80">
      <c r="A759" s="287"/>
      <c r="B759" s="290"/>
      <c r="C759" s="291" t="s">
        <v>967</v>
      </c>
      <c r="D759" s="292"/>
      <c r="E759" s="293">
        <v>0</v>
      </c>
      <c r="F759" s="294"/>
      <c r="G759" s="295"/>
      <c r="H759" s="296"/>
      <c r="I759" s="288"/>
      <c r="J759" s="297"/>
      <c r="K759" s="288"/>
      <c r="M759" s="289" t="s">
        <v>967</v>
      </c>
      <c r="O759" s="278"/>
    </row>
    <row r="760" spans="1:80">
      <c r="A760" s="287"/>
      <c r="B760" s="290"/>
      <c r="C760" s="291" t="s">
        <v>123</v>
      </c>
      <c r="D760" s="292"/>
      <c r="E760" s="293">
        <v>0</v>
      </c>
      <c r="F760" s="294"/>
      <c r="G760" s="295"/>
      <c r="H760" s="296"/>
      <c r="I760" s="288"/>
      <c r="J760" s="297"/>
      <c r="K760" s="288"/>
      <c r="M760" s="289">
        <v>0</v>
      </c>
      <c r="O760" s="278"/>
    </row>
    <row r="761" spans="1:80">
      <c r="A761" s="287"/>
      <c r="B761" s="290"/>
      <c r="C761" s="291" t="s">
        <v>780</v>
      </c>
      <c r="D761" s="292"/>
      <c r="E761" s="293">
        <v>0</v>
      </c>
      <c r="F761" s="294"/>
      <c r="G761" s="295"/>
      <c r="H761" s="296"/>
      <c r="I761" s="288"/>
      <c r="J761" s="297"/>
      <c r="K761" s="288"/>
      <c r="M761" s="289" t="s">
        <v>780</v>
      </c>
      <c r="O761" s="278"/>
    </row>
    <row r="762" spans="1:80">
      <c r="A762" s="287"/>
      <c r="B762" s="290"/>
      <c r="C762" s="291" t="s">
        <v>968</v>
      </c>
      <c r="D762" s="292"/>
      <c r="E762" s="293">
        <v>59.15</v>
      </c>
      <c r="F762" s="294"/>
      <c r="G762" s="295"/>
      <c r="H762" s="296"/>
      <c r="I762" s="288"/>
      <c r="J762" s="297"/>
      <c r="K762" s="288"/>
      <c r="M762" s="289" t="s">
        <v>968</v>
      </c>
      <c r="O762" s="278"/>
    </row>
    <row r="763" spans="1:80">
      <c r="A763" s="287"/>
      <c r="B763" s="290"/>
      <c r="C763" s="291" t="s">
        <v>969</v>
      </c>
      <c r="D763" s="292"/>
      <c r="E763" s="293">
        <v>62.56</v>
      </c>
      <c r="F763" s="294"/>
      <c r="G763" s="295"/>
      <c r="H763" s="296"/>
      <c r="I763" s="288"/>
      <c r="J763" s="297"/>
      <c r="K763" s="288"/>
      <c r="M763" s="289" t="s">
        <v>969</v>
      </c>
      <c r="O763" s="278"/>
    </row>
    <row r="764" spans="1:80">
      <c r="A764" s="279">
        <v>212</v>
      </c>
      <c r="B764" s="280" t="s">
        <v>970</v>
      </c>
      <c r="C764" s="281" t="s">
        <v>971</v>
      </c>
      <c r="D764" s="282" t="s">
        <v>227</v>
      </c>
      <c r="E764" s="283">
        <v>340</v>
      </c>
      <c r="F764" s="283">
        <v>0</v>
      </c>
      <c r="G764" s="284">
        <f>E764*F764</f>
        <v>0</v>
      </c>
      <c r="H764" s="285">
        <v>0.02</v>
      </c>
      <c r="I764" s="286">
        <f>E764*H764</f>
        <v>6.8</v>
      </c>
      <c r="J764" s="285"/>
      <c r="K764" s="286">
        <f>E764*J764</f>
        <v>0</v>
      </c>
      <c r="O764" s="278">
        <v>2</v>
      </c>
      <c r="AA764" s="247">
        <v>12</v>
      </c>
      <c r="AB764" s="247">
        <v>0</v>
      </c>
      <c r="AC764" s="247">
        <v>383</v>
      </c>
      <c r="AZ764" s="247">
        <v>1</v>
      </c>
      <c r="BA764" s="247">
        <f>IF(AZ764=1,G764,0)</f>
        <v>0</v>
      </c>
      <c r="BB764" s="247">
        <f>IF(AZ764=2,G764,0)</f>
        <v>0</v>
      </c>
      <c r="BC764" s="247">
        <f>IF(AZ764=3,G764,0)</f>
        <v>0</v>
      </c>
      <c r="BD764" s="247">
        <f>IF(AZ764=4,G764,0)</f>
        <v>0</v>
      </c>
      <c r="BE764" s="247">
        <f>IF(AZ764=5,G764,0)</f>
        <v>0</v>
      </c>
      <c r="CA764" s="278">
        <v>12</v>
      </c>
      <c r="CB764" s="278">
        <v>0</v>
      </c>
    </row>
    <row r="765" spans="1:80">
      <c r="A765" s="287"/>
      <c r="B765" s="290"/>
      <c r="C765" s="291" t="s">
        <v>972</v>
      </c>
      <c r="D765" s="292"/>
      <c r="E765" s="293">
        <v>340</v>
      </c>
      <c r="F765" s="294"/>
      <c r="G765" s="295"/>
      <c r="H765" s="296"/>
      <c r="I765" s="288"/>
      <c r="J765" s="297"/>
      <c r="K765" s="288"/>
      <c r="M765" s="289" t="s">
        <v>972</v>
      </c>
      <c r="O765" s="278"/>
    </row>
    <row r="766" spans="1:80">
      <c r="A766" s="298"/>
      <c r="B766" s="299" t="s">
        <v>96</v>
      </c>
      <c r="C766" s="300" t="s">
        <v>891</v>
      </c>
      <c r="D766" s="301"/>
      <c r="E766" s="302"/>
      <c r="F766" s="303"/>
      <c r="G766" s="304">
        <f>SUM(G705:G765)</f>
        <v>0</v>
      </c>
      <c r="H766" s="305"/>
      <c r="I766" s="306">
        <f>SUM(I705:I765)</f>
        <v>7.0856983659999679</v>
      </c>
      <c r="J766" s="305"/>
      <c r="K766" s="306">
        <f>SUM(K705:K765)</f>
        <v>-268.51212850004924</v>
      </c>
      <c r="O766" s="278">
        <v>4</v>
      </c>
      <c r="BA766" s="307">
        <f>SUM(BA705:BA765)</f>
        <v>0</v>
      </c>
      <c r="BB766" s="307">
        <f>SUM(BB705:BB765)</f>
        <v>0</v>
      </c>
      <c r="BC766" s="307">
        <f>SUM(BC705:BC765)</f>
        <v>0</v>
      </c>
      <c r="BD766" s="307">
        <f>SUM(BD705:BD765)</f>
        <v>0</v>
      </c>
      <c r="BE766" s="307">
        <f>SUM(BE705:BE765)</f>
        <v>0</v>
      </c>
    </row>
    <row r="767" spans="1:80">
      <c r="A767" s="268" t="s">
        <v>93</v>
      </c>
      <c r="B767" s="269" t="s">
        <v>973</v>
      </c>
      <c r="C767" s="270" t="s">
        <v>974</v>
      </c>
      <c r="D767" s="271"/>
      <c r="E767" s="272"/>
      <c r="F767" s="272"/>
      <c r="G767" s="273"/>
      <c r="H767" s="274"/>
      <c r="I767" s="275"/>
      <c r="J767" s="276"/>
      <c r="K767" s="277"/>
      <c r="O767" s="278">
        <v>1</v>
      </c>
    </row>
    <row r="768" spans="1:80">
      <c r="A768" s="279">
        <v>213</v>
      </c>
      <c r="B768" s="280" t="s">
        <v>976</v>
      </c>
      <c r="C768" s="281" t="s">
        <v>977</v>
      </c>
      <c r="D768" s="282" t="s">
        <v>220</v>
      </c>
      <c r="E768" s="283">
        <v>3452.8466454961499</v>
      </c>
      <c r="F768" s="283">
        <v>0</v>
      </c>
      <c r="G768" s="284">
        <f>E768*F768</f>
        <v>0</v>
      </c>
      <c r="H768" s="285">
        <v>0</v>
      </c>
      <c r="I768" s="286">
        <f>E768*H768</f>
        <v>0</v>
      </c>
      <c r="J768" s="285"/>
      <c r="K768" s="286">
        <f>E768*J768</f>
        <v>0</v>
      </c>
      <c r="O768" s="278">
        <v>2</v>
      </c>
      <c r="AA768" s="247">
        <v>7</v>
      </c>
      <c r="AB768" s="247">
        <v>1</v>
      </c>
      <c r="AC768" s="247">
        <v>2</v>
      </c>
      <c r="AZ768" s="247">
        <v>1</v>
      </c>
      <c r="BA768" s="247">
        <f>IF(AZ768=1,G768,0)</f>
        <v>0</v>
      </c>
      <c r="BB768" s="247">
        <f>IF(AZ768=2,G768,0)</f>
        <v>0</v>
      </c>
      <c r="BC768" s="247">
        <f>IF(AZ768=3,G768,0)</f>
        <v>0</v>
      </c>
      <c r="BD768" s="247">
        <f>IF(AZ768=4,G768,0)</f>
        <v>0</v>
      </c>
      <c r="BE768" s="247">
        <f>IF(AZ768=5,G768,0)</f>
        <v>0</v>
      </c>
      <c r="CA768" s="278">
        <v>7</v>
      </c>
      <c r="CB768" s="278">
        <v>1</v>
      </c>
    </row>
    <row r="769" spans="1:80">
      <c r="A769" s="298"/>
      <c r="B769" s="299" t="s">
        <v>96</v>
      </c>
      <c r="C769" s="300" t="s">
        <v>975</v>
      </c>
      <c r="D769" s="301"/>
      <c r="E769" s="302"/>
      <c r="F769" s="303"/>
      <c r="G769" s="304">
        <f>SUM(G767:G768)</f>
        <v>0</v>
      </c>
      <c r="H769" s="305"/>
      <c r="I769" s="306">
        <f>SUM(I767:I768)</f>
        <v>0</v>
      </c>
      <c r="J769" s="305"/>
      <c r="K769" s="306">
        <f>SUM(K767:K768)</f>
        <v>0</v>
      </c>
      <c r="O769" s="278">
        <v>4</v>
      </c>
      <c r="BA769" s="307">
        <f>SUM(BA767:BA768)</f>
        <v>0</v>
      </c>
      <c r="BB769" s="307">
        <f>SUM(BB767:BB768)</f>
        <v>0</v>
      </c>
      <c r="BC769" s="307">
        <f>SUM(BC767:BC768)</f>
        <v>0</v>
      </c>
      <c r="BD769" s="307">
        <f>SUM(BD767:BD768)</f>
        <v>0</v>
      </c>
      <c r="BE769" s="307">
        <f>SUM(BE767:BE768)</f>
        <v>0</v>
      </c>
    </row>
    <row r="770" spans="1:80">
      <c r="A770" s="268" t="s">
        <v>93</v>
      </c>
      <c r="B770" s="269" t="s">
        <v>978</v>
      </c>
      <c r="C770" s="270" t="s">
        <v>979</v>
      </c>
      <c r="D770" s="271"/>
      <c r="E770" s="272"/>
      <c r="F770" s="272"/>
      <c r="G770" s="273"/>
      <c r="H770" s="274"/>
      <c r="I770" s="275"/>
      <c r="J770" s="276"/>
      <c r="K770" s="277"/>
      <c r="O770" s="278">
        <v>1</v>
      </c>
    </row>
    <row r="771" spans="1:80" ht="22.5">
      <c r="A771" s="279">
        <v>214</v>
      </c>
      <c r="B771" s="280" t="s">
        <v>981</v>
      </c>
      <c r="C771" s="281" t="s">
        <v>982</v>
      </c>
      <c r="D771" s="282" t="s">
        <v>227</v>
      </c>
      <c r="E771" s="283">
        <v>1185.8886</v>
      </c>
      <c r="F771" s="283">
        <v>0</v>
      </c>
      <c r="G771" s="284">
        <f>E771*F771</f>
        <v>0</v>
      </c>
      <c r="H771" s="285">
        <v>0</v>
      </c>
      <c r="I771" s="286">
        <f>E771*H771</f>
        <v>0</v>
      </c>
      <c r="J771" s="285">
        <v>0</v>
      </c>
      <c r="K771" s="286">
        <f>E771*J771</f>
        <v>0</v>
      </c>
      <c r="O771" s="278">
        <v>2</v>
      </c>
      <c r="AA771" s="247">
        <v>1</v>
      </c>
      <c r="AB771" s="247">
        <v>7</v>
      </c>
      <c r="AC771" s="247">
        <v>7</v>
      </c>
      <c r="AZ771" s="247">
        <v>2</v>
      </c>
      <c r="BA771" s="247">
        <f>IF(AZ771=1,G771,0)</f>
        <v>0</v>
      </c>
      <c r="BB771" s="247">
        <f>IF(AZ771=2,G771,0)</f>
        <v>0</v>
      </c>
      <c r="BC771" s="247">
        <f>IF(AZ771=3,G771,0)</f>
        <v>0</v>
      </c>
      <c r="BD771" s="247">
        <f>IF(AZ771=4,G771,0)</f>
        <v>0</v>
      </c>
      <c r="BE771" s="247">
        <f>IF(AZ771=5,G771,0)</f>
        <v>0</v>
      </c>
      <c r="CA771" s="278">
        <v>1</v>
      </c>
      <c r="CB771" s="278">
        <v>7</v>
      </c>
    </row>
    <row r="772" spans="1:80">
      <c r="A772" s="287"/>
      <c r="B772" s="290"/>
      <c r="C772" s="291" t="s">
        <v>983</v>
      </c>
      <c r="D772" s="292"/>
      <c r="E772" s="293">
        <v>1179.4866</v>
      </c>
      <c r="F772" s="294"/>
      <c r="G772" s="295"/>
      <c r="H772" s="296"/>
      <c r="I772" s="288"/>
      <c r="J772" s="297"/>
      <c r="K772" s="288"/>
      <c r="M772" s="289" t="s">
        <v>983</v>
      </c>
      <c r="O772" s="278"/>
    </row>
    <row r="773" spans="1:80">
      <c r="A773" s="287"/>
      <c r="B773" s="290"/>
      <c r="C773" s="291" t="s">
        <v>984</v>
      </c>
      <c r="D773" s="292"/>
      <c r="E773" s="293">
        <v>6.4020000000000001</v>
      </c>
      <c r="F773" s="294"/>
      <c r="G773" s="295"/>
      <c r="H773" s="296"/>
      <c r="I773" s="288"/>
      <c r="J773" s="297"/>
      <c r="K773" s="288"/>
      <c r="M773" s="289" t="s">
        <v>984</v>
      </c>
      <c r="O773" s="278"/>
    </row>
    <row r="774" spans="1:80" ht="22.5">
      <c r="A774" s="279">
        <v>215</v>
      </c>
      <c r="B774" s="280" t="s">
        <v>985</v>
      </c>
      <c r="C774" s="281" t="s">
        <v>986</v>
      </c>
      <c r="D774" s="282" t="s">
        <v>227</v>
      </c>
      <c r="E774" s="283">
        <v>299.02199999999999</v>
      </c>
      <c r="F774" s="283">
        <v>0</v>
      </c>
      <c r="G774" s="284">
        <f>E774*F774</f>
        <v>0</v>
      </c>
      <c r="H774" s="285">
        <v>1.7000000000000001E-4</v>
      </c>
      <c r="I774" s="286">
        <f>E774*H774</f>
        <v>5.0833740000000002E-2</v>
      </c>
      <c r="J774" s="285">
        <v>0</v>
      </c>
      <c r="K774" s="286">
        <f>E774*J774</f>
        <v>0</v>
      </c>
      <c r="O774" s="278">
        <v>2</v>
      </c>
      <c r="AA774" s="247">
        <v>1</v>
      </c>
      <c r="AB774" s="247">
        <v>7</v>
      </c>
      <c r="AC774" s="247">
        <v>7</v>
      </c>
      <c r="AZ774" s="247">
        <v>2</v>
      </c>
      <c r="BA774" s="247">
        <f>IF(AZ774=1,G774,0)</f>
        <v>0</v>
      </c>
      <c r="BB774" s="247">
        <f>IF(AZ774=2,G774,0)</f>
        <v>0</v>
      </c>
      <c r="BC774" s="247">
        <f>IF(AZ774=3,G774,0)</f>
        <v>0</v>
      </c>
      <c r="BD774" s="247">
        <f>IF(AZ774=4,G774,0)</f>
        <v>0</v>
      </c>
      <c r="BE774" s="247">
        <f>IF(AZ774=5,G774,0)</f>
        <v>0</v>
      </c>
      <c r="CA774" s="278">
        <v>1</v>
      </c>
      <c r="CB774" s="278">
        <v>7</v>
      </c>
    </row>
    <row r="775" spans="1:80">
      <c r="A775" s="287"/>
      <c r="B775" s="290"/>
      <c r="C775" s="291" t="s">
        <v>434</v>
      </c>
      <c r="D775" s="292"/>
      <c r="E775" s="293">
        <v>0</v>
      </c>
      <c r="F775" s="294"/>
      <c r="G775" s="295"/>
      <c r="H775" s="296"/>
      <c r="I775" s="288"/>
      <c r="J775" s="297"/>
      <c r="K775" s="288"/>
      <c r="M775" s="289" t="s">
        <v>434</v>
      </c>
      <c r="O775" s="278"/>
    </row>
    <row r="776" spans="1:80">
      <c r="A776" s="287"/>
      <c r="B776" s="290"/>
      <c r="C776" s="291" t="s">
        <v>987</v>
      </c>
      <c r="D776" s="292"/>
      <c r="E776" s="293">
        <v>0</v>
      </c>
      <c r="F776" s="294"/>
      <c r="G776" s="295"/>
      <c r="H776" s="296"/>
      <c r="I776" s="288"/>
      <c r="J776" s="297"/>
      <c r="K776" s="288"/>
      <c r="M776" s="289" t="s">
        <v>987</v>
      </c>
      <c r="O776" s="278"/>
    </row>
    <row r="777" spans="1:80">
      <c r="A777" s="287"/>
      <c r="B777" s="290"/>
      <c r="C777" s="291" t="s">
        <v>435</v>
      </c>
      <c r="D777" s="292"/>
      <c r="E777" s="293">
        <v>0</v>
      </c>
      <c r="F777" s="294"/>
      <c r="G777" s="295"/>
      <c r="H777" s="296"/>
      <c r="I777" s="288"/>
      <c r="J777" s="297"/>
      <c r="K777" s="288"/>
      <c r="M777" s="289" t="s">
        <v>435</v>
      </c>
      <c r="O777" s="278"/>
    </row>
    <row r="778" spans="1:80">
      <c r="A778" s="287"/>
      <c r="B778" s="290"/>
      <c r="C778" s="291" t="s">
        <v>988</v>
      </c>
      <c r="D778" s="292"/>
      <c r="E778" s="293">
        <v>17.55</v>
      </c>
      <c r="F778" s="294"/>
      <c r="G778" s="295"/>
      <c r="H778" s="296"/>
      <c r="I778" s="288"/>
      <c r="J778" s="297"/>
      <c r="K778" s="288"/>
      <c r="M778" s="289" t="s">
        <v>988</v>
      </c>
      <c r="O778" s="278"/>
    </row>
    <row r="779" spans="1:80">
      <c r="A779" s="287"/>
      <c r="B779" s="290"/>
      <c r="C779" s="291" t="s">
        <v>437</v>
      </c>
      <c r="D779" s="292"/>
      <c r="E779" s="293">
        <v>0</v>
      </c>
      <c r="F779" s="294"/>
      <c r="G779" s="295"/>
      <c r="H779" s="296"/>
      <c r="I779" s="288"/>
      <c r="J779" s="297"/>
      <c r="K779" s="288"/>
      <c r="M779" s="289" t="s">
        <v>437</v>
      </c>
      <c r="O779" s="278"/>
    </row>
    <row r="780" spans="1:80">
      <c r="A780" s="287"/>
      <c r="B780" s="290"/>
      <c r="C780" s="291" t="s">
        <v>989</v>
      </c>
      <c r="D780" s="292"/>
      <c r="E780" s="293">
        <v>24.9</v>
      </c>
      <c r="F780" s="294"/>
      <c r="G780" s="295"/>
      <c r="H780" s="296"/>
      <c r="I780" s="288"/>
      <c r="J780" s="297"/>
      <c r="K780" s="288"/>
      <c r="M780" s="289" t="s">
        <v>989</v>
      </c>
      <c r="O780" s="278"/>
    </row>
    <row r="781" spans="1:80">
      <c r="A781" s="287"/>
      <c r="B781" s="290"/>
      <c r="C781" s="291" t="s">
        <v>990</v>
      </c>
      <c r="D781" s="292"/>
      <c r="E781" s="293">
        <v>11.25</v>
      </c>
      <c r="F781" s="294"/>
      <c r="G781" s="295"/>
      <c r="H781" s="296"/>
      <c r="I781" s="288"/>
      <c r="J781" s="297"/>
      <c r="K781" s="288"/>
      <c r="M781" s="289" t="s">
        <v>990</v>
      </c>
      <c r="O781" s="278"/>
    </row>
    <row r="782" spans="1:80">
      <c r="A782" s="287"/>
      <c r="B782" s="290"/>
      <c r="C782" s="291" t="s">
        <v>440</v>
      </c>
      <c r="D782" s="292"/>
      <c r="E782" s="293">
        <v>0</v>
      </c>
      <c r="F782" s="294"/>
      <c r="G782" s="295"/>
      <c r="H782" s="296"/>
      <c r="I782" s="288"/>
      <c r="J782" s="297"/>
      <c r="K782" s="288"/>
      <c r="M782" s="289" t="s">
        <v>440</v>
      </c>
      <c r="O782" s="278"/>
    </row>
    <row r="783" spans="1:80">
      <c r="A783" s="287"/>
      <c r="B783" s="290"/>
      <c r="C783" s="291" t="s">
        <v>991</v>
      </c>
      <c r="D783" s="292"/>
      <c r="E783" s="293">
        <v>49.087000000000003</v>
      </c>
      <c r="F783" s="294"/>
      <c r="G783" s="295"/>
      <c r="H783" s="296"/>
      <c r="I783" s="288"/>
      <c r="J783" s="297"/>
      <c r="K783" s="288"/>
      <c r="M783" s="289" t="s">
        <v>991</v>
      </c>
      <c r="O783" s="278"/>
    </row>
    <row r="784" spans="1:80">
      <c r="A784" s="287"/>
      <c r="B784" s="290"/>
      <c r="C784" s="291" t="s">
        <v>467</v>
      </c>
      <c r="D784" s="292"/>
      <c r="E784" s="293">
        <v>0</v>
      </c>
      <c r="F784" s="294"/>
      <c r="G784" s="295"/>
      <c r="H784" s="296"/>
      <c r="I784" s="288"/>
      <c r="J784" s="297"/>
      <c r="K784" s="288"/>
      <c r="M784" s="289" t="s">
        <v>467</v>
      </c>
      <c r="O784" s="278"/>
    </row>
    <row r="785" spans="1:15">
      <c r="A785" s="287"/>
      <c r="B785" s="290"/>
      <c r="C785" s="319" t="s">
        <v>119</v>
      </c>
      <c r="D785" s="292"/>
      <c r="E785" s="318">
        <v>0</v>
      </c>
      <c r="F785" s="294"/>
      <c r="G785" s="295"/>
      <c r="H785" s="296"/>
      <c r="I785" s="288"/>
      <c r="J785" s="297"/>
      <c r="K785" s="288"/>
      <c r="M785" s="289" t="s">
        <v>119</v>
      </c>
      <c r="O785" s="278"/>
    </row>
    <row r="786" spans="1:15">
      <c r="A786" s="287"/>
      <c r="B786" s="290"/>
      <c r="C786" s="319" t="s">
        <v>468</v>
      </c>
      <c r="D786" s="292"/>
      <c r="E786" s="318">
        <v>0</v>
      </c>
      <c r="F786" s="294"/>
      <c r="G786" s="295"/>
      <c r="H786" s="296"/>
      <c r="I786" s="288"/>
      <c r="J786" s="297"/>
      <c r="K786" s="288"/>
      <c r="M786" s="289" t="s">
        <v>468</v>
      </c>
      <c r="O786" s="278"/>
    </row>
    <row r="787" spans="1:15">
      <c r="A787" s="287"/>
      <c r="B787" s="290"/>
      <c r="C787" s="319" t="s">
        <v>509</v>
      </c>
      <c r="D787" s="292"/>
      <c r="E787" s="318">
        <v>7.56</v>
      </c>
      <c r="F787" s="294"/>
      <c r="G787" s="295"/>
      <c r="H787" s="296"/>
      <c r="I787" s="288"/>
      <c r="J787" s="297"/>
      <c r="K787" s="288"/>
      <c r="M787" s="289" t="s">
        <v>509</v>
      </c>
      <c r="O787" s="278"/>
    </row>
    <row r="788" spans="1:15">
      <c r="A788" s="287"/>
      <c r="B788" s="290"/>
      <c r="C788" s="319" t="s">
        <v>471</v>
      </c>
      <c r="D788" s="292"/>
      <c r="E788" s="318">
        <v>0</v>
      </c>
      <c r="F788" s="294"/>
      <c r="G788" s="295"/>
      <c r="H788" s="296"/>
      <c r="I788" s="288"/>
      <c r="J788" s="297"/>
      <c r="K788" s="288"/>
      <c r="M788" s="289" t="s">
        <v>471</v>
      </c>
      <c r="O788" s="278"/>
    </row>
    <row r="789" spans="1:15">
      <c r="A789" s="287"/>
      <c r="B789" s="290"/>
      <c r="C789" s="319" t="s">
        <v>511</v>
      </c>
      <c r="D789" s="292"/>
      <c r="E789" s="318">
        <v>2.0880000000000001</v>
      </c>
      <c r="F789" s="294"/>
      <c r="G789" s="295"/>
      <c r="H789" s="296"/>
      <c r="I789" s="288"/>
      <c r="J789" s="297"/>
      <c r="K789" s="288"/>
      <c r="M789" s="289" t="s">
        <v>511</v>
      </c>
      <c r="O789" s="278"/>
    </row>
    <row r="790" spans="1:15">
      <c r="A790" s="287"/>
      <c r="B790" s="290"/>
      <c r="C790" s="319" t="s">
        <v>512</v>
      </c>
      <c r="D790" s="292"/>
      <c r="E790" s="318">
        <v>1.8</v>
      </c>
      <c r="F790" s="294"/>
      <c r="G790" s="295"/>
      <c r="H790" s="296"/>
      <c r="I790" s="288"/>
      <c r="J790" s="297"/>
      <c r="K790" s="288"/>
      <c r="M790" s="289" t="s">
        <v>512</v>
      </c>
      <c r="O790" s="278"/>
    </row>
    <row r="791" spans="1:15">
      <c r="A791" s="287"/>
      <c r="B791" s="290"/>
      <c r="C791" s="319" t="s">
        <v>514</v>
      </c>
      <c r="D791" s="292"/>
      <c r="E791" s="318">
        <v>0.22500000000000001</v>
      </c>
      <c r="F791" s="294"/>
      <c r="G791" s="295"/>
      <c r="H791" s="296"/>
      <c r="I791" s="288"/>
      <c r="J791" s="297"/>
      <c r="K791" s="288"/>
      <c r="M791" s="289" t="s">
        <v>514</v>
      </c>
      <c r="O791" s="278"/>
    </row>
    <row r="792" spans="1:15">
      <c r="A792" s="287"/>
      <c r="B792" s="290"/>
      <c r="C792" s="319" t="s">
        <v>477</v>
      </c>
      <c r="D792" s="292"/>
      <c r="E792" s="318">
        <v>0</v>
      </c>
      <c r="F792" s="294"/>
      <c r="G792" s="295"/>
      <c r="H792" s="296"/>
      <c r="I792" s="288"/>
      <c r="J792" s="297"/>
      <c r="K792" s="288"/>
      <c r="M792" s="289" t="s">
        <v>477</v>
      </c>
      <c r="O792" s="278"/>
    </row>
    <row r="793" spans="1:15">
      <c r="A793" s="287"/>
      <c r="B793" s="290"/>
      <c r="C793" s="319" t="s">
        <v>516</v>
      </c>
      <c r="D793" s="292"/>
      <c r="E793" s="318">
        <v>22.032</v>
      </c>
      <c r="F793" s="294"/>
      <c r="G793" s="295"/>
      <c r="H793" s="296"/>
      <c r="I793" s="288"/>
      <c r="J793" s="297"/>
      <c r="K793" s="288"/>
      <c r="M793" s="289" t="s">
        <v>516</v>
      </c>
      <c r="O793" s="278"/>
    </row>
    <row r="794" spans="1:15">
      <c r="A794" s="287"/>
      <c r="B794" s="290"/>
      <c r="C794" s="319" t="s">
        <v>480</v>
      </c>
      <c r="D794" s="292"/>
      <c r="E794" s="318">
        <v>0</v>
      </c>
      <c r="F794" s="294"/>
      <c r="G794" s="295"/>
      <c r="H794" s="296"/>
      <c r="I794" s="288"/>
      <c r="J794" s="297"/>
      <c r="K794" s="288"/>
      <c r="M794" s="289" t="s">
        <v>480</v>
      </c>
      <c r="O794" s="278"/>
    </row>
    <row r="795" spans="1:15">
      <c r="A795" s="287"/>
      <c r="B795" s="290"/>
      <c r="C795" s="319" t="s">
        <v>511</v>
      </c>
      <c r="D795" s="292"/>
      <c r="E795" s="318">
        <v>2.0880000000000001</v>
      </c>
      <c r="F795" s="294"/>
      <c r="G795" s="295"/>
      <c r="H795" s="296"/>
      <c r="I795" s="288"/>
      <c r="J795" s="297"/>
      <c r="K795" s="288"/>
      <c r="M795" s="289" t="s">
        <v>511</v>
      </c>
      <c r="O795" s="278"/>
    </row>
    <row r="796" spans="1:15">
      <c r="A796" s="287"/>
      <c r="B796" s="290"/>
      <c r="C796" s="319" t="s">
        <v>512</v>
      </c>
      <c r="D796" s="292"/>
      <c r="E796" s="318">
        <v>1.8</v>
      </c>
      <c r="F796" s="294"/>
      <c r="G796" s="295"/>
      <c r="H796" s="296"/>
      <c r="I796" s="288"/>
      <c r="J796" s="297"/>
      <c r="K796" s="288"/>
      <c r="M796" s="289" t="s">
        <v>512</v>
      </c>
      <c r="O796" s="278"/>
    </row>
    <row r="797" spans="1:15">
      <c r="A797" s="287"/>
      <c r="B797" s="290"/>
      <c r="C797" s="319" t="s">
        <v>514</v>
      </c>
      <c r="D797" s="292"/>
      <c r="E797" s="318">
        <v>0.22500000000000001</v>
      </c>
      <c r="F797" s="294"/>
      <c r="G797" s="295"/>
      <c r="H797" s="296"/>
      <c r="I797" s="288"/>
      <c r="J797" s="297"/>
      <c r="K797" s="288"/>
      <c r="M797" s="289" t="s">
        <v>514</v>
      </c>
      <c r="O797" s="278"/>
    </row>
    <row r="798" spans="1:15">
      <c r="A798" s="287"/>
      <c r="B798" s="290"/>
      <c r="C798" s="319" t="s">
        <v>483</v>
      </c>
      <c r="D798" s="292"/>
      <c r="E798" s="318">
        <v>0</v>
      </c>
      <c r="F798" s="294"/>
      <c r="G798" s="295"/>
      <c r="H798" s="296"/>
      <c r="I798" s="288"/>
      <c r="J798" s="297"/>
      <c r="K798" s="288"/>
      <c r="M798" s="289" t="s">
        <v>483</v>
      </c>
      <c r="O798" s="278"/>
    </row>
    <row r="799" spans="1:15">
      <c r="A799" s="287"/>
      <c r="B799" s="290"/>
      <c r="C799" s="319" t="s">
        <v>516</v>
      </c>
      <c r="D799" s="292"/>
      <c r="E799" s="318">
        <v>22.032</v>
      </c>
      <c r="F799" s="294"/>
      <c r="G799" s="295"/>
      <c r="H799" s="296"/>
      <c r="I799" s="288"/>
      <c r="J799" s="297"/>
      <c r="K799" s="288"/>
      <c r="M799" s="289" t="s">
        <v>516</v>
      </c>
      <c r="O799" s="278"/>
    </row>
    <row r="800" spans="1:15">
      <c r="A800" s="287"/>
      <c r="B800" s="290"/>
      <c r="C800" s="319" t="s">
        <v>485</v>
      </c>
      <c r="D800" s="292"/>
      <c r="E800" s="318">
        <v>0</v>
      </c>
      <c r="F800" s="294"/>
      <c r="G800" s="295"/>
      <c r="H800" s="296"/>
      <c r="I800" s="288"/>
      <c r="J800" s="297"/>
      <c r="K800" s="288"/>
      <c r="M800" s="289" t="s">
        <v>485</v>
      </c>
      <c r="O800" s="278"/>
    </row>
    <row r="801" spans="1:80">
      <c r="A801" s="287"/>
      <c r="B801" s="290"/>
      <c r="C801" s="319" t="s">
        <v>521</v>
      </c>
      <c r="D801" s="292"/>
      <c r="E801" s="318">
        <v>8.3520000000000003</v>
      </c>
      <c r="F801" s="294"/>
      <c r="G801" s="295"/>
      <c r="H801" s="296"/>
      <c r="I801" s="288"/>
      <c r="J801" s="297"/>
      <c r="K801" s="288"/>
      <c r="M801" s="289" t="s">
        <v>521</v>
      </c>
      <c r="O801" s="278"/>
    </row>
    <row r="802" spans="1:80">
      <c r="A802" s="287"/>
      <c r="B802" s="290"/>
      <c r="C802" s="319" t="s">
        <v>522</v>
      </c>
      <c r="D802" s="292"/>
      <c r="E802" s="318">
        <v>7.2</v>
      </c>
      <c r="F802" s="294"/>
      <c r="G802" s="295"/>
      <c r="H802" s="296"/>
      <c r="I802" s="288"/>
      <c r="J802" s="297"/>
      <c r="K802" s="288"/>
      <c r="M802" s="289" t="s">
        <v>522</v>
      </c>
      <c r="O802" s="278"/>
    </row>
    <row r="803" spans="1:80">
      <c r="A803" s="287"/>
      <c r="B803" s="290"/>
      <c r="C803" s="319" t="s">
        <v>524</v>
      </c>
      <c r="D803" s="292"/>
      <c r="E803" s="318">
        <v>0.9</v>
      </c>
      <c r="F803" s="294"/>
      <c r="G803" s="295"/>
      <c r="H803" s="296"/>
      <c r="I803" s="288"/>
      <c r="J803" s="297"/>
      <c r="K803" s="288"/>
      <c r="M803" s="289" t="s">
        <v>524</v>
      </c>
      <c r="O803" s="278"/>
    </row>
    <row r="804" spans="1:80">
      <c r="A804" s="287"/>
      <c r="B804" s="290"/>
      <c r="C804" s="319" t="s">
        <v>491</v>
      </c>
      <c r="D804" s="292"/>
      <c r="E804" s="318">
        <v>0</v>
      </c>
      <c r="F804" s="294"/>
      <c r="G804" s="295"/>
      <c r="H804" s="296"/>
      <c r="I804" s="288"/>
      <c r="J804" s="297"/>
      <c r="K804" s="288"/>
      <c r="M804" s="289" t="s">
        <v>491</v>
      </c>
      <c r="O804" s="278"/>
    </row>
    <row r="805" spans="1:80">
      <c r="A805" s="287"/>
      <c r="B805" s="290"/>
      <c r="C805" s="319" t="s">
        <v>526</v>
      </c>
      <c r="D805" s="292"/>
      <c r="E805" s="318">
        <v>74.649600000000007</v>
      </c>
      <c r="F805" s="294"/>
      <c r="G805" s="295"/>
      <c r="H805" s="296"/>
      <c r="I805" s="288"/>
      <c r="J805" s="297"/>
      <c r="K805" s="288"/>
      <c r="M805" s="289" t="s">
        <v>526</v>
      </c>
      <c r="O805" s="278"/>
    </row>
    <row r="806" spans="1:80">
      <c r="A806" s="287"/>
      <c r="B806" s="290"/>
      <c r="C806" s="319" t="s">
        <v>127</v>
      </c>
      <c r="D806" s="292"/>
      <c r="E806" s="318">
        <v>150.95160000000001</v>
      </c>
      <c r="F806" s="294"/>
      <c r="G806" s="295"/>
      <c r="H806" s="296"/>
      <c r="I806" s="288"/>
      <c r="J806" s="297"/>
      <c r="K806" s="288"/>
      <c r="M806" s="289" t="s">
        <v>127</v>
      </c>
      <c r="O806" s="278"/>
    </row>
    <row r="807" spans="1:80">
      <c r="A807" s="287"/>
      <c r="B807" s="290"/>
      <c r="C807" s="291" t="s">
        <v>992</v>
      </c>
      <c r="D807" s="292"/>
      <c r="E807" s="293">
        <v>196.23500000000001</v>
      </c>
      <c r="F807" s="294"/>
      <c r="G807" s="295"/>
      <c r="H807" s="296"/>
      <c r="I807" s="288"/>
      <c r="J807" s="297"/>
      <c r="K807" s="288"/>
      <c r="M807" s="289" t="s">
        <v>992</v>
      </c>
      <c r="O807" s="278"/>
    </row>
    <row r="808" spans="1:80" ht="22.5">
      <c r="A808" s="279">
        <v>216</v>
      </c>
      <c r="B808" s="280" t="s">
        <v>985</v>
      </c>
      <c r="C808" s="281" t="s">
        <v>986</v>
      </c>
      <c r="D808" s="282" t="s">
        <v>227</v>
      </c>
      <c r="E808" s="283">
        <v>53.780999999999999</v>
      </c>
      <c r="F808" s="283">
        <v>0</v>
      </c>
      <c r="G808" s="284">
        <f>E808*F808</f>
        <v>0</v>
      </c>
      <c r="H808" s="285">
        <v>1.7000000000000001E-4</v>
      </c>
      <c r="I808" s="286">
        <f>E808*H808</f>
        <v>9.1427699999999997E-3</v>
      </c>
      <c r="J808" s="285">
        <v>0</v>
      </c>
      <c r="K808" s="286">
        <f>E808*J808</f>
        <v>0</v>
      </c>
      <c r="O808" s="278">
        <v>2</v>
      </c>
      <c r="AA808" s="247">
        <v>1</v>
      </c>
      <c r="AB808" s="247">
        <v>7</v>
      </c>
      <c r="AC808" s="247">
        <v>7</v>
      </c>
      <c r="AZ808" s="247">
        <v>2</v>
      </c>
      <c r="BA808" s="247">
        <f>IF(AZ808=1,G808,0)</f>
        <v>0</v>
      </c>
      <c r="BB808" s="247">
        <f>IF(AZ808=2,G808,0)</f>
        <v>0</v>
      </c>
      <c r="BC808" s="247">
        <f>IF(AZ808=3,G808,0)</f>
        <v>0</v>
      </c>
      <c r="BD808" s="247">
        <f>IF(AZ808=4,G808,0)</f>
        <v>0</v>
      </c>
      <c r="BE808" s="247">
        <f>IF(AZ808=5,G808,0)</f>
        <v>0</v>
      </c>
      <c r="CA808" s="278">
        <v>1</v>
      </c>
      <c r="CB808" s="278">
        <v>7</v>
      </c>
    </row>
    <row r="809" spans="1:80">
      <c r="A809" s="287"/>
      <c r="B809" s="290"/>
      <c r="C809" s="291" t="s">
        <v>993</v>
      </c>
      <c r="D809" s="292"/>
      <c r="E809" s="293">
        <v>48.685000000000002</v>
      </c>
      <c r="F809" s="294"/>
      <c r="G809" s="295"/>
      <c r="H809" s="296"/>
      <c r="I809" s="288"/>
      <c r="J809" s="297"/>
      <c r="K809" s="288"/>
      <c r="M809" s="289" t="s">
        <v>993</v>
      </c>
      <c r="O809" s="278"/>
    </row>
    <row r="810" spans="1:80">
      <c r="A810" s="287"/>
      <c r="B810" s="290"/>
      <c r="C810" s="291" t="s">
        <v>994</v>
      </c>
      <c r="D810" s="292"/>
      <c r="E810" s="293">
        <v>5.0960000000000001</v>
      </c>
      <c r="F810" s="294"/>
      <c r="G810" s="295"/>
      <c r="H810" s="296"/>
      <c r="I810" s="288"/>
      <c r="J810" s="297"/>
      <c r="K810" s="288"/>
      <c r="M810" s="289" t="s">
        <v>994</v>
      </c>
      <c r="O810" s="278"/>
    </row>
    <row r="811" spans="1:80" ht="22.5">
      <c r="A811" s="279">
        <v>217</v>
      </c>
      <c r="B811" s="280" t="s">
        <v>995</v>
      </c>
      <c r="C811" s="281" t="s">
        <v>996</v>
      </c>
      <c r="D811" s="282" t="s">
        <v>227</v>
      </c>
      <c r="E811" s="283">
        <v>1185.8886</v>
      </c>
      <c r="F811" s="283">
        <v>0</v>
      </c>
      <c r="G811" s="284">
        <f>E811*F811</f>
        <v>0</v>
      </c>
      <c r="H811" s="285">
        <v>4.0999999999999999E-4</v>
      </c>
      <c r="I811" s="286">
        <f>E811*H811</f>
        <v>0.48621432599999997</v>
      </c>
      <c r="J811" s="285">
        <v>0</v>
      </c>
      <c r="K811" s="286">
        <f>E811*J811</f>
        <v>0</v>
      </c>
      <c r="O811" s="278">
        <v>2</v>
      </c>
      <c r="AA811" s="247">
        <v>1</v>
      </c>
      <c r="AB811" s="247">
        <v>7</v>
      </c>
      <c r="AC811" s="247">
        <v>7</v>
      </c>
      <c r="AZ811" s="247">
        <v>2</v>
      </c>
      <c r="BA811" s="247">
        <f>IF(AZ811=1,G811,0)</f>
        <v>0</v>
      </c>
      <c r="BB811" s="247">
        <f>IF(AZ811=2,G811,0)</f>
        <v>0</v>
      </c>
      <c r="BC811" s="247">
        <f>IF(AZ811=3,G811,0)</f>
        <v>0</v>
      </c>
      <c r="BD811" s="247">
        <f>IF(AZ811=4,G811,0)</f>
        <v>0</v>
      </c>
      <c r="BE811" s="247">
        <f>IF(AZ811=5,G811,0)</f>
        <v>0</v>
      </c>
      <c r="CA811" s="278">
        <v>1</v>
      </c>
      <c r="CB811" s="278">
        <v>7</v>
      </c>
    </row>
    <row r="812" spans="1:80" ht="22.5">
      <c r="A812" s="279">
        <v>218</v>
      </c>
      <c r="B812" s="280" t="s">
        <v>997</v>
      </c>
      <c r="C812" s="281" t="s">
        <v>998</v>
      </c>
      <c r="D812" s="282" t="s">
        <v>227</v>
      </c>
      <c r="E812" s="283">
        <v>53.780999999999999</v>
      </c>
      <c r="F812" s="283">
        <v>0</v>
      </c>
      <c r="G812" s="284">
        <f>E812*F812</f>
        <v>0</v>
      </c>
      <c r="H812" s="285">
        <v>5.8E-4</v>
      </c>
      <c r="I812" s="286">
        <f>E812*H812</f>
        <v>3.1192979999999999E-2</v>
      </c>
      <c r="J812" s="285">
        <v>0</v>
      </c>
      <c r="K812" s="286">
        <f>E812*J812</f>
        <v>0</v>
      </c>
      <c r="O812" s="278">
        <v>2</v>
      </c>
      <c r="AA812" s="247">
        <v>1</v>
      </c>
      <c r="AB812" s="247">
        <v>7</v>
      </c>
      <c r="AC812" s="247">
        <v>7</v>
      </c>
      <c r="AZ812" s="247">
        <v>2</v>
      </c>
      <c r="BA812" s="247">
        <f>IF(AZ812=1,G812,0)</f>
        <v>0</v>
      </c>
      <c r="BB812" s="247">
        <f>IF(AZ812=2,G812,0)</f>
        <v>0</v>
      </c>
      <c r="BC812" s="247">
        <f>IF(AZ812=3,G812,0)</f>
        <v>0</v>
      </c>
      <c r="BD812" s="247">
        <f>IF(AZ812=4,G812,0)</f>
        <v>0</v>
      </c>
      <c r="BE812" s="247">
        <f>IF(AZ812=5,G812,0)</f>
        <v>0</v>
      </c>
      <c r="CA812" s="278">
        <v>1</v>
      </c>
      <c r="CB812" s="278">
        <v>7</v>
      </c>
    </row>
    <row r="813" spans="1:80">
      <c r="A813" s="279">
        <v>219</v>
      </c>
      <c r="B813" s="280" t="s">
        <v>999</v>
      </c>
      <c r="C813" s="281" t="s">
        <v>1000</v>
      </c>
      <c r="D813" s="282" t="s">
        <v>227</v>
      </c>
      <c r="E813" s="283">
        <v>124.21080000000001</v>
      </c>
      <c r="F813" s="283">
        <v>0</v>
      </c>
      <c r="G813" s="284">
        <f>E813*F813</f>
        <v>0</v>
      </c>
      <c r="H813" s="285">
        <v>2.1000000000000001E-4</v>
      </c>
      <c r="I813" s="286">
        <f>E813*H813</f>
        <v>2.6084268000000001E-2</v>
      </c>
      <c r="J813" s="285">
        <v>0</v>
      </c>
      <c r="K813" s="286">
        <f>E813*J813</f>
        <v>0</v>
      </c>
      <c r="O813" s="278">
        <v>2</v>
      </c>
      <c r="AA813" s="247">
        <v>1</v>
      </c>
      <c r="AB813" s="247">
        <v>7</v>
      </c>
      <c r="AC813" s="247">
        <v>7</v>
      </c>
      <c r="AZ813" s="247">
        <v>2</v>
      </c>
      <c r="BA813" s="247">
        <f>IF(AZ813=1,G813,0)</f>
        <v>0</v>
      </c>
      <c r="BB813" s="247">
        <f>IF(AZ813=2,G813,0)</f>
        <v>0</v>
      </c>
      <c r="BC813" s="247">
        <f>IF(AZ813=3,G813,0)</f>
        <v>0</v>
      </c>
      <c r="BD813" s="247">
        <f>IF(AZ813=4,G813,0)</f>
        <v>0</v>
      </c>
      <c r="BE813" s="247">
        <f>IF(AZ813=5,G813,0)</f>
        <v>0</v>
      </c>
      <c r="CA813" s="278">
        <v>1</v>
      </c>
      <c r="CB813" s="278">
        <v>7</v>
      </c>
    </row>
    <row r="814" spans="1:80">
      <c r="A814" s="287"/>
      <c r="B814" s="290"/>
      <c r="C814" s="291" t="s">
        <v>1001</v>
      </c>
      <c r="D814" s="292"/>
      <c r="E814" s="293">
        <v>0</v>
      </c>
      <c r="F814" s="294"/>
      <c r="G814" s="295"/>
      <c r="H814" s="296"/>
      <c r="I814" s="288"/>
      <c r="J814" s="297"/>
      <c r="K814" s="288"/>
      <c r="M814" s="289" t="s">
        <v>1001</v>
      </c>
      <c r="O814" s="278"/>
    </row>
    <row r="815" spans="1:80">
      <c r="A815" s="287"/>
      <c r="B815" s="290"/>
      <c r="C815" s="291" t="s">
        <v>1002</v>
      </c>
      <c r="D815" s="292"/>
      <c r="E815" s="293">
        <v>55.76</v>
      </c>
      <c r="F815" s="294"/>
      <c r="G815" s="295"/>
      <c r="H815" s="296"/>
      <c r="I815" s="288"/>
      <c r="J815" s="297"/>
      <c r="K815" s="288"/>
      <c r="M815" s="289" t="s">
        <v>1002</v>
      </c>
      <c r="O815" s="278"/>
    </row>
    <row r="816" spans="1:80">
      <c r="A816" s="287"/>
      <c r="B816" s="290"/>
      <c r="C816" s="291" t="s">
        <v>399</v>
      </c>
      <c r="D816" s="292"/>
      <c r="E816" s="293">
        <v>16.87</v>
      </c>
      <c r="F816" s="294"/>
      <c r="G816" s="295"/>
      <c r="H816" s="296"/>
      <c r="I816" s="288"/>
      <c r="J816" s="297"/>
      <c r="K816" s="288"/>
      <c r="M816" s="289" t="s">
        <v>399</v>
      </c>
      <c r="O816" s="278"/>
    </row>
    <row r="817" spans="1:15">
      <c r="A817" s="287"/>
      <c r="B817" s="290"/>
      <c r="C817" s="291" t="s">
        <v>1003</v>
      </c>
      <c r="D817" s="292"/>
      <c r="E817" s="293">
        <v>10.42</v>
      </c>
      <c r="F817" s="294"/>
      <c r="G817" s="295"/>
      <c r="H817" s="296"/>
      <c r="I817" s="288"/>
      <c r="J817" s="297"/>
      <c r="K817" s="288"/>
      <c r="M817" s="289" t="s">
        <v>1003</v>
      </c>
      <c r="O817" s="278"/>
    </row>
    <row r="818" spans="1:15">
      <c r="A818" s="287"/>
      <c r="B818" s="290"/>
      <c r="C818" s="291" t="s">
        <v>123</v>
      </c>
      <c r="D818" s="292"/>
      <c r="E818" s="293">
        <v>0</v>
      </c>
      <c r="F818" s="294"/>
      <c r="G818" s="295"/>
      <c r="H818" s="296"/>
      <c r="I818" s="288"/>
      <c r="J818" s="297"/>
      <c r="K818" s="288"/>
      <c r="M818" s="289">
        <v>0</v>
      </c>
      <c r="O818" s="278"/>
    </row>
    <row r="819" spans="1:15">
      <c r="A819" s="287"/>
      <c r="B819" s="290"/>
      <c r="C819" s="291" t="s">
        <v>1004</v>
      </c>
      <c r="D819" s="292"/>
      <c r="E819" s="293">
        <v>0</v>
      </c>
      <c r="F819" s="294"/>
      <c r="G819" s="295"/>
      <c r="H819" s="296"/>
      <c r="I819" s="288"/>
      <c r="J819" s="297"/>
      <c r="K819" s="288"/>
      <c r="M819" s="289" t="s">
        <v>1004</v>
      </c>
      <c r="O819" s="278"/>
    </row>
    <row r="820" spans="1:15">
      <c r="A820" s="287"/>
      <c r="B820" s="290"/>
      <c r="C820" s="291" t="s">
        <v>736</v>
      </c>
      <c r="D820" s="292"/>
      <c r="E820" s="293">
        <v>0</v>
      </c>
      <c r="F820" s="294"/>
      <c r="G820" s="295"/>
      <c r="H820" s="296"/>
      <c r="I820" s="288"/>
      <c r="J820" s="297"/>
      <c r="K820" s="288"/>
      <c r="M820" s="289" t="s">
        <v>736</v>
      </c>
      <c r="O820" s="278"/>
    </row>
    <row r="821" spans="1:15">
      <c r="A821" s="287"/>
      <c r="B821" s="290"/>
      <c r="C821" s="291" t="s">
        <v>1005</v>
      </c>
      <c r="D821" s="292"/>
      <c r="E821" s="293">
        <v>13.02</v>
      </c>
      <c r="F821" s="294"/>
      <c r="G821" s="295"/>
      <c r="H821" s="296"/>
      <c r="I821" s="288"/>
      <c r="J821" s="297"/>
      <c r="K821" s="288"/>
      <c r="M821" s="289" t="s">
        <v>1005</v>
      </c>
      <c r="O821" s="278"/>
    </row>
    <row r="822" spans="1:15">
      <c r="A822" s="287"/>
      <c r="B822" s="290"/>
      <c r="C822" s="291" t="s">
        <v>1006</v>
      </c>
      <c r="D822" s="292"/>
      <c r="E822" s="293">
        <v>0.4</v>
      </c>
      <c r="F822" s="294"/>
      <c r="G822" s="295"/>
      <c r="H822" s="296"/>
      <c r="I822" s="288"/>
      <c r="J822" s="297"/>
      <c r="K822" s="288"/>
      <c r="M822" s="289" t="s">
        <v>1006</v>
      </c>
      <c r="O822" s="278"/>
    </row>
    <row r="823" spans="1:15">
      <c r="A823" s="287"/>
      <c r="B823" s="290"/>
      <c r="C823" s="291" t="s">
        <v>1007</v>
      </c>
      <c r="D823" s="292"/>
      <c r="E823" s="293">
        <v>0.42</v>
      </c>
      <c r="F823" s="294"/>
      <c r="G823" s="295"/>
      <c r="H823" s="296"/>
      <c r="I823" s="288"/>
      <c r="J823" s="297"/>
      <c r="K823" s="288"/>
      <c r="M823" s="289" t="s">
        <v>1007</v>
      </c>
      <c r="O823" s="278"/>
    </row>
    <row r="824" spans="1:15">
      <c r="A824" s="287"/>
      <c r="B824" s="290"/>
      <c r="C824" s="291" t="s">
        <v>1008</v>
      </c>
      <c r="D824" s="292"/>
      <c r="E824" s="293">
        <v>0.83</v>
      </c>
      <c r="F824" s="294"/>
      <c r="G824" s="295"/>
      <c r="H824" s="296"/>
      <c r="I824" s="288"/>
      <c r="J824" s="297"/>
      <c r="K824" s="288"/>
      <c r="M824" s="289" t="s">
        <v>1008</v>
      </c>
      <c r="O824" s="278"/>
    </row>
    <row r="825" spans="1:15">
      <c r="A825" s="287"/>
      <c r="B825" s="290"/>
      <c r="C825" s="291" t="s">
        <v>1009</v>
      </c>
      <c r="D825" s="292"/>
      <c r="E825" s="293">
        <v>3.89</v>
      </c>
      <c r="F825" s="294"/>
      <c r="G825" s="295"/>
      <c r="H825" s="296"/>
      <c r="I825" s="288"/>
      <c r="J825" s="297"/>
      <c r="K825" s="288"/>
      <c r="M825" s="289" t="s">
        <v>1009</v>
      </c>
      <c r="O825" s="278"/>
    </row>
    <row r="826" spans="1:15">
      <c r="A826" s="287"/>
      <c r="B826" s="290"/>
      <c r="C826" s="291" t="s">
        <v>1010</v>
      </c>
      <c r="D826" s="292"/>
      <c r="E826" s="293">
        <v>4.46</v>
      </c>
      <c r="F826" s="294"/>
      <c r="G826" s="295"/>
      <c r="H826" s="296"/>
      <c r="I826" s="288"/>
      <c r="J826" s="297"/>
      <c r="K826" s="288"/>
      <c r="M826" s="289" t="s">
        <v>1010</v>
      </c>
      <c r="O826" s="278"/>
    </row>
    <row r="827" spans="1:15" ht="22.5">
      <c r="A827" s="287"/>
      <c r="B827" s="290"/>
      <c r="C827" s="291" t="s">
        <v>1011</v>
      </c>
      <c r="D827" s="292"/>
      <c r="E827" s="293">
        <v>1.7178</v>
      </c>
      <c r="F827" s="294"/>
      <c r="G827" s="295"/>
      <c r="H827" s="296"/>
      <c r="I827" s="288"/>
      <c r="J827" s="297"/>
      <c r="K827" s="288"/>
      <c r="M827" s="289" t="s">
        <v>1011</v>
      </c>
      <c r="O827" s="278"/>
    </row>
    <row r="828" spans="1:15">
      <c r="A828" s="287"/>
      <c r="B828" s="290"/>
      <c r="C828" s="291" t="s">
        <v>1012</v>
      </c>
      <c r="D828" s="292"/>
      <c r="E828" s="293">
        <v>9.1999999999999993</v>
      </c>
      <c r="F828" s="294"/>
      <c r="G828" s="295"/>
      <c r="H828" s="296"/>
      <c r="I828" s="288"/>
      <c r="J828" s="297"/>
      <c r="K828" s="288"/>
      <c r="M828" s="289" t="s">
        <v>1012</v>
      </c>
      <c r="O828" s="278"/>
    </row>
    <row r="829" spans="1:15">
      <c r="A829" s="287"/>
      <c r="B829" s="290"/>
      <c r="C829" s="291" t="s">
        <v>1013</v>
      </c>
      <c r="D829" s="292"/>
      <c r="E829" s="293">
        <v>0.22</v>
      </c>
      <c r="F829" s="294"/>
      <c r="G829" s="295"/>
      <c r="H829" s="296"/>
      <c r="I829" s="288"/>
      <c r="J829" s="297"/>
      <c r="K829" s="288"/>
      <c r="M829" s="289" t="s">
        <v>1013</v>
      </c>
      <c r="O829" s="278"/>
    </row>
    <row r="830" spans="1:15">
      <c r="A830" s="287"/>
      <c r="B830" s="290"/>
      <c r="C830" s="291" t="s">
        <v>759</v>
      </c>
      <c r="D830" s="292"/>
      <c r="E830" s="293">
        <v>0</v>
      </c>
      <c r="F830" s="294"/>
      <c r="G830" s="295"/>
      <c r="H830" s="296"/>
      <c r="I830" s="288"/>
      <c r="J830" s="297"/>
      <c r="K830" s="288"/>
      <c r="M830" s="289" t="s">
        <v>759</v>
      </c>
      <c r="O830" s="278"/>
    </row>
    <row r="831" spans="1:15">
      <c r="A831" s="287"/>
      <c r="B831" s="290"/>
      <c r="C831" s="291" t="s">
        <v>1014</v>
      </c>
      <c r="D831" s="292"/>
      <c r="E831" s="293">
        <v>1</v>
      </c>
      <c r="F831" s="294"/>
      <c r="G831" s="295"/>
      <c r="H831" s="296"/>
      <c r="I831" s="288"/>
      <c r="J831" s="297"/>
      <c r="K831" s="288"/>
      <c r="M831" s="289" t="s">
        <v>1014</v>
      </c>
      <c r="O831" s="278"/>
    </row>
    <row r="832" spans="1:15">
      <c r="A832" s="287"/>
      <c r="B832" s="290"/>
      <c r="C832" s="291" t="s">
        <v>1015</v>
      </c>
      <c r="D832" s="292"/>
      <c r="E832" s="293">
        <v>0.95</v>
      </c>
      <c r="F832" s="294"/>
      <c r="G832" s="295"/>
      <c r="H832" s="296"/>
      <c r="I832" s="288"/>
      <c r="J832" s="297"/>
      <c r="K832" s="288"/>
      <c r="M832" s="289" t="s">
        <v>1015</v>
      </c>
      <c r="O832" s="278"/>
    </row>
    <row r="833" spans="1:80">
      <c r="A833" s="287"/>
      <c r="B833" s="290"/>
      <c r="C833" s="291" t="s">
        <v>1016</v>
      </c>
      <c r="D833" s="292"/>
      <c r="E833" s="293">
        <v>0</v>
      </c>
      <c r="F833" s="294"/>
      <c r="G833" s="295"/>
      <c r="H833" s="296"/>
      <c r="I833" s="288"/>
      <c r="J833" s="297"/>
      <c r="K833" s="288"/>
      <c r="M833" s="289" t="s">
        <v>1016</v>
      </c>
      <c r="O833" s="278"/>
    </row>
    <row r="834" spans="1:80">
      <c r="A834" s="287"/>
      <c r="B834" s="290"/>
      <c r="C834" s="291" t="s">
        <v>1017</v>
      </c>
      <c r="D834" s="292"/>
      <c r="E834" s="293">
        <v>0.63400000000000001</v>
      </c>
      <c r="F834" s="294"/>
      <c r="G834" s="295"/>
      <c r="H834" s="296"/>
      <c r="I834" s="288"/>
      <c r="J834" s="297"/>
      <c r="K834" s="288"/>
      <c r="M834" s="289" t="s">
        <v>1017</v>
      </c>
      <c r="O834" s="278"/>
    </row>
    <row r="835" spans="1:80">
      <c r="A835" s="287"/>
      <c r="B835" s="290"/>
      <c r="C835" s="291" t="s">
        <v>1018</v>
      </c>
      <c r="D835" s="292"/>
      <c r="E835" s="293">
        <v>0.65400000000000003</v>
      </c>
      <c r="F835" s="294"/>
      <c r="G835" s="295"/>
      <c r="H835" s="296"/>
      <c r="I835" s="288"/>
      <c r="J835" s="297"/>
      <c r="K835" s="288"/>
      <c r="M835" s="289" t="s">
        <v>1018</v>
      </c>
      <c r="O835" s="278"/>
    </row>
    <row r="836" spans="1:80">
      <c r="A836" s="287"/>
      <c r="B836" s="290"/>
      <c r="C836" s="291" t="s">
        <v>1019</v>
      </c>
      <c r="D836" s="292"/>
      <c r="E836" s="293">
        <v>3.7650000000000001</v>
      </c>
      <c r="F836" s="294"/>
      <c r="G836" s="295"/>
      <c r="H836" s="296"/>
      <c r="I836" s="288"/>
      <c r="J836" s="297"/>
      <c r="K836" s="288"/>
      <c r="M836" s="289" t="s">
        <v>1019</v>
      </c>
      <c r="O836" s="278"/>
    </row>
    <row r="837" spans="1:80">
      <c r="A837" s="279">
        <v>220</v>
      </c>
      <c r="B837" s="280" t="s">
        <v>1020</v>
      </c>
      <c r="C837" s="281" t="s">
        <v>1021</v>
      </c>
      <c r="D837" s="282" t="s">
        <v>227</v>
      </c>
      <c r="E837" s="283">
        <v>124.21080000000001</v>
      </c>
      <c r="F837" s="283">
        <v>0</v>
      </c>
      <c r="G837" s="284">
        <f>E837*F837</f>
        <v>0</v>
      </c>
      <c r="H837" s="285">
        <v>1.58E-3</v>
      </c>
      <c r="I837" s="286">
        <f>E837*H837</f>
        <v>0.196253064</v>
      </c>
      <c r="J837" s="285">
        <v>0</v>
      </c>
      <c r="K837" s="286">
        <f>E837*J837</f>
        <v>0</v>
      </c>
      <c r="O837" s="278">
        <v>2</v>
      </c>
      <c r="AA837" s="247">
        <v>1</v>
      </c>
      <c r="AB837" s="247">
        <v>7</v>
      </c>
      <c r="AC837" s="247">
        <v>7</v>
      </c>
      <c r="AZ837" s="247">
        <v>2</v>
      </c>
      <c r="BA837" s="247">
        <f>IF(AZ837=1,G837,0)</f>
        <v>0</v>
      </c>
      <c r="BB837" s="247">
        <f>IF(AZ837=2,G837,0)</f>
        <v>0</v>
      </c>
      <c r="BC837" s="247">
        <f>IF(AZ837=3,G837,0)</f>
        <v>0</v>
      </c>
      <c r="BD837" s="247">
        <f>IF(AZ837=4,G837,0)</f>
        <v>0</v>
      </c>
      <c r="BE837" s="247">
        <f>IF(AZ837=5,G837,0)</f>
        <v>0</v>
      </c>
      <c r="CA837" s="278">
        <v>1</v>
      </c>
      <c r="CB837" s="278">
        <v>7</v>
      </c>
    </row>
    <row r="838" spans="1:80">
      <c r="A838" s="279">
        <v>221</v>
      </c>
      <c r="B838" s="280" t="s">
        <v>1022</v>
      </c>
      <c r="C838" s="281" t="s">
        <v>1023</v>
      </c>
      <c r="D838" s="282" t="s">
        <v>577</v>
      </c>
      <c r="E838" s="283">
        <v>89.766000000000005</v>
      </c>
      <c r="F838" s="283">
        <v>0</v>
      </c>
      <c r="G838" s="284">
        <f>E838*F838</f>
        <v>0</v>
      </c>
      <c r="H838" s="285">
        <v>1E-3</v>
      </c>
      <c r="I838" s="286">
        <f>E838*H838</f>
        <v>8.9766000000000012E-2</v>
      </c>
      <c r="J838" s="285"/>
      <c r="K838" s="286">
        <f>E838*J838</f>
        <v>0</v>
      </c>
      <c r="O838" s="278">
        <v>2</v>
      </c>
      <c r="AA838" s="247">
        <v>3</v>
      </c>
      <c r="AB838" s="247">
        <v>7</v>
      </c>
      <c r="AC838" s="247">
        <v>11163230</v>
      </c>
      <c r="AZ838" s="247">
        <v>2</v>
      </c>
      <c r="BA838" s="247">
        <f>IF(AZ838=1,G838,0)</f>
        <v>0</v>
      </c>
      <c r="BB838" s="247">
        <f>IF(AZ838=2,G838,0)</f>
        <v>0</v>
      </c>
      <c r="BC838" s="247">
        <f>IF(AZ838=3,G838,0)</f>
        <v>0</v>
      </c>
      <c r="BD838" s="247">
        <f>IF(AZ838=4,G838,0)</f>
        <v>0</v>
      </c>
      <c r="BE838" s="247">
        <f>IF(AZ838=5,G838,0)</f>
        <v>0</v>
      </c>
      <c r="CA838" s="278">
        <v>3</v>
      </c>
      <c r="CB838" s="278">
        <v>7</v>
      </c>
    </row>
    <row r="839" spans="1:80">
      <c r="A839" s="287"/>
      <c r="B839" s="290"/>
      <c r="C839" s="291" t="s">
        <v>1024</v>
      </c>
      <c r="D839" s="292"/>
      <c r="E839" s="293">
        <v>89.766000000000005</v>
      </c>
      <c r="F839" s="294"/>
      <c r="G839" s="295"/>
      <c r="H839" s="296"/>
      <c r="I839" s="288"/>
      <c r="J839" s="297"/>
      <c r="K839" s="288"/>
      <c r="M839" s="289" t="s">
        <v>1024</v>
      </c>
      <c r="O839" s="278"/>
    </row>
    <row r="840" spans="1:80">
      <c r="A840" s="279">
        <v>222</v>
      </c>
      <c r="B840" s="280" t="s">
        <v>1022</v>
      </c>
      <c r="C840" s="281" t="s">
        <v>1023</v>
      </c>
      <c r="D840" s="282" t="s">
        <v>577</v>
      </c>
      <c r="E840" s="283">
        <v>250.62299999999999</v>
      </c>
      <c r="F840" s="283">
        <v>0</v>
      </c>
      <c r="G840" s="284">
        <f>E840*F840</f>
        <v>0</v>
      </c>
      <c r="H840" s="285">
        <v>1E-3</v>
      </c>
      <c r="I840" s="286">
        <f>E840*H840</f>
        <v>0.25062299999999998</v>
      </c>
      <c r="J840" s="285"/>
      <c r="K840" s="286">
        <f>E840*J840</f>
        <v>0</v>
      </c>
      <c r="O840" s="278">
        <v>2</v>
      </c>
      <c r="AA840" s="247">
        <v>3</v>
      </c>
      <c r="AB840" s="247">
        <v>7</v>
      </c>
      <c r="AC840" s="247">
        <v>11163230</v>
      </c>
      <c r="AZ840" s="247">
        <v>2</v>
      </c>
      <c r="BA840" s="247">
        <f>IF(AZ840=1,G840,0)</f>
        <v>0</v>
      </c>
      <c r="BB840" s="247">
        <f>IF(AZ840=2,G840,0)</f>
        <v>0</v>
      </c>
      <c r="BC840" s="247">
        <f>IF(AZ840=3,G840,0)</f>
        <v>0</v>
      </c>
      <c r="BD840" s="247">
        <f>IF(AZ840=4,G840,0)</f>
        <v>0</v>
      </c>
      <c r="BE840" s="247">
        <f>IF(AZ840=5,G840,0)</f>
        <v>0</v>
      </c>
      <c r="CA840" s="278">
        <v>3</v>
      </c>
      <c r="CB840" s="278">
        <v>7</v>
      </c>
    </row>
    <row r="841" spans="1:80">
      <c r="A841" s="287"/>
      <c r="B841" s="290"/>
      <c r="C841" s="291" t="s">
        <v>1025</v>
      </c>
      <c r="D841" s="292"/>
      <c r="E841" s="293">
        <v>237.178</v>
      </c>
      <c r="F841" s="294"/>
      <c r="G841" s="295"/>
      <c r="H841" s="296"/>
      <c r="I841" s="288"/>
      <c r="J841" s="297"/>
      <c r="K841" s="288"/>
      <c r="M841" s="289" t="s">
        <v>1025</v>
      </c>
      <c r="O841" s="278"/>
    </row>
    <row r="842" spans="1:80">
      <c r="A842" s="287"/>
      <c r="B842" s="290"/>
      <c r="C842" s="291" t="s">
        <v>1026</v>
      </c>
      <c r="D842" s="292"/>
      <c r="E842" s="293">
        <v>13.445</v>
      </c>
      <c r="F842" s="294"/>
      <c r="G842" s="295"/>
      <c r="H842" s="296"/>
      <c r="I842" s="288"/>
      <c r="J842" s="297"/>
      <c r="K842" s="288"/>
      <c r="M842" s="289" t="s">
        <v>1026</v>
      </c>
      <c r="O842" s="278"/>
    </row>
    <row r="843" spans="1:80">
      <c r="A843" s="279">
        <v>223</v>
      </c>
      <c r="B843" s="280" t="s">
        <v>1027</v>
      </c>
      <c r="C843" s="281" t="s">
        <v>1028</v>
      </c>
      <c r="D843" s="282" t="s">
        <v>227</v>
      </c>
      <c r="E843" s="283">
        <v>1428.3095000000001</v>
      </c>
      <c r="F843" s="283">
        <v>0</v>
      </c>
      <c r="G843" s="284">
        <f>E843*F843</f>
        <v>0</v>
      </c>
      <c r="H843" s="285">
        <v>4.5999999999999999E-3</v>
      </c>
      <c r="I843" s="286">
        <f>E843*H843</f>
        <v>6.5702237000000006</v>
      </c>
      <c r="J843" s="285"/>
      <c r="K843" s="286">
        <f>E843*J843</f>
        <v>0</v>
      </c>
      <c r="O843" s="278">
        <v>2</v>
      </c>
      <c r="AA843" s="247">
        <v>3</v>
      </c>
      <c r="AB843" s="247">
        <v>7</v>
      </c>
      <c r="AC843" s="247">
        <v>62852251</v>
      </c>
      <c r="AZ843" s="247">
        <v>2</v>
      </c>
      <c r="BA843" s="247">
        <f>IF(AZ843=1,G843,0)</f>
        <v>0</v>
      </c>
      <c r="BB843" s="247">
        <f>IF(AZ843=2,G843,0)</f>
        <v>0</v>
      </c>
      <c r="BC843" s="247">
        <f>IF(AZ843=3,G843,0)</f>
        <v>0</v>
      </c>
      <c r="BD843" s="247">
        <f>IF(AZ843=4,G843,0)</f>
        <v>0</v>
      </c>
      <c r="BE843" s="247">
        <f>IF(AZ843=5,G843,0)</f>
        <v>0</v>
      </c>
      <c r="CA843" s="278">
        <v>3</v>
      </c>
      <c r="CB843" s="278">
        <v>7</v>
      </c>
    </row>
    <row r="844" spans="1:80">
      <c r="A844" s="287"/>
      <c r="B844" s="290"/>
      <c r="C844" s="291" t="s">
        <v>1029</v>
      </c>
      <c r="D844" s="292"/>
      <c r="E844" s="293">
        <v>1363.7735</v>
      </c>
      <c r="F844" s="294"/>
      <c r="G844" s="295"/>
      <c r="H844" s="296"/>
      <c r="I844" s="288"/>
      <c r="J844" s="297"/>
      <c r="K844" s="288"/>
      <c r="M844" s="289" t="s">
        <v>1029</v>
      </c>
      <c r="O844" s="278"/>
    </row>
    <row r="845" spans="1:80">
      <c r="A845" s="287"/>
      <c r="B845" s="290"/>
      <c r="C845" s="291" t="s">
        <v>1030</v>
      </c>
      <c r="D845" s="292"/>
      <c r="E845" s="293">
        <v>64.536000000000001</v>
      </c>
      <c r="F845" s="294"/>
      <c r="G845" s="295"/>
      <c r="H845" s="296"/>
      <c r="I845" s="288"/>
      <c r="J845" s="297"/>
      <c r="K845" s="288"/>
      <c r="M845" s="289" t="s">
        <v>1030</v>
      </c>
      <c r="O845" s="278"/>
    </row>
    <row r="846" spans="1:80">
      <c r="A846" s="279">
        <v>224</v>
      </c>
      <c r="B846" s="280" t="s">
        <v>1031</v>
      </c>
      <c r="C846" s="281" t="s">
        <v>1032</v>
      </c>
      <c r="D846" s="282" t="s">
        <v>220</v>
      </c>
      <c r="E846" s="283">
        <v>7.7103338480000003</v>
      </c>
      <c r="F846" s="283">
        <v>0</v>
      </c>
      <c r="G846" s="284">
        <f>E846*F846</f>
        <v>0</v>
      </c>
      <c r="H846" s="285">
        <v>0</v>
      </c>
      <c r="I846" s="286">
        <f>E846*H846</f>
        <v>0</v>
      </c>
      <c r="J846" s="285"/>
      <c r="K846" s="286">
        <f>E846*J846</f>
        <v>0</v>
      </c>
      <c r="O846" s="278">
        <v>2</v>
      </c>
      <c r="AA846" s="247">
        <v>7</v>
      </c>
      <c r="AB846" s="247">
        <v>1001</v>
      </c>
      <c r="AC846" s="247">
        <v>5</v>
      </c>
      <c r="AZ846" s="247">
        <v>2</v>
      </c>
      <c r="BA846" s="247">
        <f>IF(AZ846=1,G846,0)</f>
        <v>0</v>
      </c>
      <c r="BB846" s="247">
        <f>IF(AZ846=2,G846,0)</f>
        <v>0</v>
      </c>
      <c r="BC846" s="247">
        <f>IF(AZ846=3,G846,0)</f>
        <v>0</v>
      </c>
      <c r="BD846" s="247">
        <f>IF(AZ846=4,G846,0)</f>
        <v>0</v>
      </c>
      <c r="BE846" s="247">
        <f>IF(AZ846=5,G846,0)</f>
        <v>0</v>
      </c>
      <c r="CA846" s="278">
        <v>7</v>
      </c>
      <c r="CB846" s="278">
        <v>1001</v>
      </c>
    </row>
    <row r="847" spans="1:80">
      <c r="A847" s="298"/>
      <c r="B847" s="299" t="s">
        <v>96</v>
      </c>
      <c r="C847" s="300" t="s">
        <v>980</v>
      </c>
      <c r="D847" s="301"/>
      <c r="E847" s="302"/>
      <c r="F847" s="303"/>
      <c r="G847" s="304">
        <f>SUM(G770:G846)</f>
        <v>0</v>
      </c>
      <c r="H847" s="305"/>
      <c r="I847" s="306">
        <f>SUM(I770:I846)</f>
        <v>7.7103338480000003</v>
      </c>
      <c r="J847" s="305"/>
      <c r="K847" s="306">
        <f>SUM(K770:K846)</f>
        <v>0</v>
      </c>
      <c r="O847" s="278">
        <v>4</v>
      </c>
      <c r="BA847" s="307">
        <f>SUM(BA770:BA846)</f>
        <v>0</v>
      </c>
      <c r="BB847" s="307">
        <f>SUM(BB770:BB846)</f>
        <v>0</v>
      </c>
      <c r="BC847" s="307">
        <f>SUM(BC770:BC846)</f>
        <v>0</v>
      </c>
      <c r="BD847" s="307">
        <f>SUM(BD770:BD846)</f>
        <v>0</v>
      </c>
      <c r="BE847" s="307">
        <f>SUM(BE770:BE846)</f>
        <v>0</v>
      </c>
    </row>
    <row r="848" spans="1:80">
      <c r="A848" s="268" t="s">
        <v>93</v>
      </c>
      <c r="B848" s="269" t="s">
        <v>1033</v>
      </c>
      <c r="C848" s="270" t="s">
        <v>1034</v>
      </c>
      <c r="D848" s="271"/>
      <c r="E848" s="272"/>
      <c r="F848" s="272"/>
      <c r="G848" s="273"/>
      <c r="H848" s="274"/>
      <c r="I848" s="275"/>
      <c r="J848" s="276"/>
      <c r="K848" s="277"/>
      <c r="O848" s="278">
        <v>1</v>
      </c>
    </row>
    <row r="849" spans="1:80" ht="22.5">
      <c r="A849" s="279">
        <v>225</v>
      </c>
      <c r="B849" s="280" t="s">
        <v>1036</v>
      </c>
      <c r="C849" s="281" t="s">
        <v>1037</v>
      </c>
      <c r="D849" s="282" t="s">
        <v>227</v>
      </c>
      <c r="E849" s="283">
        <v>1448.6479999999999</v>
      </c>
      <c r="F849" s="283">
        <v>0</v>
      </c>
      <c r="G849" s="284">
        <f>E849*F849</f>
        <v>0</v>
      </c>
      <c r="H849" s="285">
        <v>0</v>
      </c>
      <c r="I849" s="286">
        <f>E849*H849</f>
        <v>0</v>
      </c>
      <c r="J849" s="285">
        <v>0</v>
      </c>
      <c r="K849" s="286">
        <f>E849*J849</f>
        <v>0</v>
      </c>
      <c r="O849" s="278">
        <v>2</v>
      </c>
      <c r="AA849" s="247">
        <v>1</v>
      </c>
      <c r="AB849" s="247">
        <v>7</v>
      </c>
      <c r="AC849" s="247">
        <v>7</v>
      </c>
      <c r="AZ849" s="247">
        <v>2</v>
      </c>
      <c r="BA849" s="247">
        <f>IF(AZ849=1,G849,0)</f>
        <v>0</v>
      </c>
      <c r="BB849" s="247">
        <f>IF(AZ849=2,G849,0)</f>
        <v>0</v>
      </c>
      <c r="BC849" s="247">
        <f>IF(AZ849=3,G849,0)</f>
        <v>0</v>
      </c>
      <c r="BD849" s="247">
        <f>IF(AZ849=4,G849,0)</f>
        <v>0</v>
      </c>
      <c r="BE849" s="247">
        <f>IF(AZ849=5,G849,0)</f>
        <v>0</v>
      </c>
      <c r="CA849" s="278">
        <v>1</v>
      </c>
      <c r="CB849" s="278">
        <v>7</v>
      </c>
    </row>
    <row r="850" spans="1:80">
      <c r="A850" s="287"/>
      <c r="B850" s="290"/>
      <c r="C850" s="291" t="s">
        <v>1038</v>
      </c>
      <c r="D850" s="292"/>
      <c r="E850" s="293">
        <v>518.92999999999995</v>
      </c>
      <c r="F850" s="294"/>
      <c r="G850" s="295"/>
      <c r="H850" s="296"/>
      <c r="I850" s="288"/>
      <c r="J850" s="297"/>
      <c r="K850" s="288"/>
      <c r="M850" s="289" t="s">
        <v>1038</v>
      </c>
      <c r="O850" s="278"/>
    </row>
    <row r="851" spans="1:80">
      <c r="A851" s="287"/>
      <c r="B851" s="290"/>
      <c r="C851" s="291" t="s">
        <v>1039</v>
      </c>
      <c r="D851" s="292"/>
      <c r="E851" s="293">
        <v>71.349999999999994</v>
      </c>
      <c r="F851" s="294"/>
      <c r="G851" s="295"/>
      <c r="H851" s="296"/>
      <c r="I851" s="288"/>
      <c r="J851" s="297"/>
      <c r="K851" s="288"/>
      <c r="M851" s="289" t="s">
        <v>1039</v>
      </c>
      <c r="O851" s="278"/>
    </row>
    <row r="852" spans="1:80">
      <c r="A852" s="287"/>
      <c r="B852" s="290"/>
      <c r="C852" s="291" t="s">
        <v>1040</v>
      </c>
      <c r="D852" s="292"/>
      <c r="E852" s="293">
        <v>85.62</v>
      </c>
      <c r="F852" s="294"/>
      <c r="G852" s="295"/>
      <c r="H852" s="296"/>
      <c r="I852" s="288"/>
      <c r="J852" s="297"/>
      <c r="K852" s="288"/>
      <c r="M852" s="289" t="s">
        <v>1040</v>
      </c>
      <c r="O852" s="278"/>
    </row>
    <row r="853" spans="1:80">
      <c r="A853" s="287"/>
      <c r="B853" s="290"/>
      <c r="C853" s="291" t="s">
        <v>1041</v>
      </c>
      <c r="D853" s="292"/>
      <c r="E853" s="293">
        <v>3.1680000000000001</v>
      </c>
      <c r="F853" s="294"/>
      <c r="G853" s="295"/>
      <c r="H853" s="296"/>
      <c r="I853" s="288"/>
      <c r="J853" s="297"/>
      <c r="K853" s="288"/>
      <c r="M853" s="289" t="s">
        <v>1041</v>
      </c>
      <c r="O853" s="278"/>
    </row>
    <row r="854" spans="1:80">
      <c r="A854" s="287"/>
      <c r="B854" s="290"/>
      <c r="C854" s="291" t="s">
        <v>1042</v>
      </c>
      <c r="D854" s="292"/>
      <c r="E854" s="293">
        <v>3.1680000000000001</v>
      </c>
      <c r="F854" s="294"/>
      <c r="G854" s="295"/>
      <c r="H854" s="296"/>
      <c r="I854" s="288"/>
      <c r="J854" s="297"/>
      <c r="K854" s="288"/>
      <c r="M854" s="289" t="s">
        <v>1042</v>
      </c>
      <c r="O854" s="278"/>
    </row>
    <row r="855" spans="1:80">
      <c r="A855" s="287"/>
      <c r="B855" s="290"/>
      <c r="C855" s="291" t="s">
        <v>123</v>
      </c>
      <c r="D855" s="292"/>
      <c r="E855" s="293">
        <v>0</v>
      </c>
      <c r="F855" s="294"/>
      <c r="G855" s="295"/>
      <c r="H855" s="296"/>
      <c r="I855" s="288"/>
      <c r="J855" s="297"/>
      <c r="K855" s="288"/>
      <c r="M855" s="289">
        <v>0</v>
      </c>
      <c r="O855" s="278"/>
    </row>
    <row r="856" spans="1:80">
      <c r="A856" s="287"/>
      <c r="B856" s="290"/>
      <c r="C856" s="291" t="s">
        <v>1043</v>
      </c>
      <c r="D856" s="292"/>
      <c r="E856" s="293">
        <v>650</v>
      </c>
      <c r="F856" s="294"/>
      <c r="G856" s="295"/>
      <c r="H856" s="296"/>
      <c r="I856" s="288"/>
      <c r="J856" s="297"/>
      <c r="K856" s="288"/>
      <c r="M856" s="289" t="s">
        <v>1043</v>
      </c>
      <c r="O856" s="278"/>
    </row>
    <row r="857" spans="1:80">
      <c r="A857" s="287"/>
      <c r="B857" s="290"/>
      <c r="C857" s="291" t="s">
        <v>123</v>
      </c>
      <c r="D857" s="292"/>
      <c r="E857" s="293">
        <v>0</v>
      </c>
      <c r="F857" s="294"/>
      <c r="G857" s="295"/>
      <c r="H857" s="296"/>
      <c r="I857" s="288"/>
      <c r="J857" s="297"/>
      <c r="K857" s="288"/>
      <c r="M857" s="289">
        <v>0</v>
      </c>
      <c r="O857" s="278"/>
    </row>
    <row r="858" spans="1:80">
      <c r="A858" s="287"/>
      <c r="B858" s="290"/>
      <c r="C858" s="291" t="s">
        <v>1044</v>
      </c>
      <c r="D858" s="292"/>
      <c r="E858" s="293">
        <v>85.09</v>
      </c>
      <c r="F858" s="294"/>
      <c r="G858" s="295"/>
      <c r="H858" s="296"/>
      <c r="I858" s="288"/>
      <c r="J858" s="297"/>
      <c r="K858" s="288"/>
      <c r="M858" s="289" t="s">
        <v>1044</v>
      </c>
      <c r="O858" s="278"/>
    </row>
    <row r="859" spans="1:80">
      <c r="A859" s="287"/>
      <c r="B859" s="290"/>
      <c r="C859" s="291" t="s">
        <v>1045</v>
      </c>
      <c r="D859" s="292"/>
      <c r="E859" s="293">
        <v>3.4624999999999999</v>
      </c>
      <c r="F859" s="294"/>
      <c r="G859" s="295"/>
      <c r="H859" s="296"/>
      <c r="I859" s="288"/>
      <c r="J859" s="297"/>
      <c r="K859" s="288"/>
      <c r="M859" s="289" t="s">
        <v>1045</v>
      </c>
      <c r="O859" s="278"/>
    </row>
    <row r="860" spans="1:80">
      <c r="A860" s="287"/>
      <c r="B860" s="290"/>
      <c r="C860" s="291" t="s">
        <v>1046</v>
      </c>
      <c r="D860" s="292"/>
      <c r="E860" s="293">
        <v>3.4624999999999999</v>
      </c>
      <c r="F860" s="294"/>
      <c r="G860" s="295"/>
      <c r="H860" s="296"/>
      <c r="I860" s="288"/>
      <c r="J860" s="297"/>
      <c r="K860" s="288"/>
      <c r="M860" s="289" t="s">
        <v>1046</v>
      </c>
      <c r="O860" s="278"/>
    </row>
    <row r="861" spans="1:80">
      <c r="A861" s="287"/>
      <c r="B861" s="290"/>
      <c r="C861" s="291" t="s">
        <v>1047</v>
      </c>
      <c r="D861" s="292"/>
      <c r="E861" s="293">
        <v>4.1360000000000001</v>
      </c>
      <c r="F861" s="294"/>
      <c r="G861" s="295"/>
      <c r="H861" s="296"/>
      <c r="I861" s="288"/>
      <c r="J861" s="297"/>
      <c r="K861" s="288"/>
      <c r="M861" s="289" t="s">
        <v>1047</v>
      </c>
      <c r="O861" s="278"/>
    </row>
    <row r="862" spans="1:80">
      <c r="A862" s="287"/>
      <c r="B862" s="290"/>
      <c r="C862" s="291" t="s">
        <v>1048</v>
      </c>
      <c r="D862" s="292"/>
      <c r="E862" s="293">
        <v>4.1360000000000001</v>
      </c>
      <c r="F862" s="294"/>
      <c r="G862" s="295"/>
      <c r="H862" s="296"/>
      <c r="I862" s="288"/>
      <c r="J862" s="297"/>
      <c r="K862" s="288"/>
      <c r="M862" s="289" t="s">
        <v>1048</v>
      </c>
      <c r="O862" s="278"/>
    </row>
    <row r="863" spans="1:80">
      <c r="A863" s="287"/>
      <c r="B863" s="290"/>
      <c r="C863" s="291" t="s">
        <v>1049</v>
      </c>
      <c r="D863" s="292"/>
      <c r="E863" s="293">
        <v>4.6875</v>
      </c>
      <c r="F863" s="294"/>
      <c r="G863" s="295"/>
      <c r="H863" s="296"/>
      <c r="I863" s="288"/>
      <c r="J863" s="297"/>
      <c r="K863" s="288"/>
      <c r="M863" s="289" t="s">
        <v>1049</v>
      </c>
      <c r="O863" s="278"/>
    </row>
    <row r="864" spans="1:80">
      <c r="A864" s="287"/>
      <c r="B864" s="290"/>
      <c r="C864" s="291" t="s">
        <v>1050</v>
      </c>
      <c r="D864" s="292"/>
      <c r="E864" s="293">
        <v>4.6875</v>
      </c>
      <c r="F864" s="294"/>
      <c r="G864" s="295"/>
      <c r="H864" s="296"/>
      <c r="I864" s="288"/>
      <c r="J864" s="297"/>
      <c r="K864" s="288"/>
      <c r="M864" s="289" t="s">
        <v>1050</v>
      </c>
      <c r="O864" s="278"/>
    </row>
    <row r="865" spans="1:80">
      <c r="A865" s="287"/>
      <c r="B865" s="290"/>
      <c r="C865" s="291" t="s">
        <v>1051</v>
      </c>
      <c r="D865" s="292"/>
      <c r="E865" s="293">
        <v>3.375</v>
      </c>
      <c r="F865" s="294"/>
      <c r="G865" s="295"/>
      <c r="H865" s="296"/>
      <c r="I865" s="288"/>
      <c r="J865" s="297"/>
      <c r="K865" s="288"/>
      <c r="M865" s="289" t="s">
        <v>1051</v>
      </c>
      <c r="O865" s="278"/>
    </row>
    <row r="866" spans="1:80">
      <c r="A866" s="287"/>
      <c r="B866" s="290"/>
      <c r="C866" s="291" t="s">
        <v>1052</v>
      </c>
      <c r="D866" s="292"/>
      <c r="E866" s="293">
        <v>3.375</v>
      </c>
      <c r="F866" s="294"/>
      <c r="G866" s="295"/>
      <c r="H866" s="296"/>
      <c r="I866" s="288"/>
      <c r="J866" s="297"/>
      <c r="K866" s="288"/>
      <c r="M866" s="289" t="s">
        <v>1052</v>
      </c>
      <c r="O866" s="278"/>
    </row>
    <row r="867" spans="1:80" ht="22.5">
      <c r="A867" s="279">
        <v>226</v>
      </c>
      <c r="B867" s="280" t="s">
        <v>1053</v>
      </c>
      <c r="C867" s="281" t="s">
        <v>1054</v>
      </c>
      <c r="D867" s="282" t="s">
        <v>227</v>
      </c>
      <c r="E867" s="283">
        <v>1257.7180000000001</v>
      </c>
      <c r="F867" s="283">
        <v>0</v>
      </c>
      <c r="G867" s="284">
        <f>E867*F867</f>
        <v>0</v>
      </c>
      <c r="H867" s="285">
        <v>0</v>
      </c>
      <c r="I867" s="286">
        <f>E867*H867</f>
        <v>0</v>
      </c>
      <c r="J867" s="285">
        <v>0</v>
      </c>
      <c r="K867" s="286">
        <f>E867*J867</f>
        <v>0</v>
      </c>
      <c r="O867" s="278">
        <v>2</v>
      </c>
      <c r="AA867" s="247">
        <v>1</v>
      </c>
      <c r="AB867" s="247">
        <v>7</v>
      </c>
      <c r="AC867" s="247">
        <v>7</v>
      </c>
      <c r="AZ867" s="247">
        <v>2</v>
      </c>
      <c r="BA867" s="247">
        <f>IF(AZ867=1,G867,0)</f>
        <v>0</v>
      </c>
      <c r="BB867" s="247">
        <f>IF(AZ867=2,G867,0)</f>
        <v>0</v>
      </c>
      <c r="BC867" s="247">
        <f>IF(AZ867=3,G867,0)</f>
        <v>0</v>
      </c>
      <c r="BD867" s="247">
        <f>IF(AZ867=4,G867,0)</f>
        <v>0</v>
      </c>
      <c r="BE867" s="247">
        <f>IF(AZ867=5,G867,0)</f>
        <v>0</v>
      </c>
      <c r="CA867" s="278">
        <v>1</v>
      </c>
      <c r="CB867" s="278">
        <v>7</v>
      </c>
    </row>
    <row r="868" spans="1:80">
      <c r="A868" s="287"/>
      <c r="B868" s="290"/>
      <c r="C868" s="291" t="s">
        <v>1038</v>
      </c>
      <c r="D868" s="292"/>
      <c r="E868" s="293">
        <v>518.92999999999995</v>
      </c>
      <c r="F868" s="294"/>
      <c r="G868" s="295"/>
      <c r="H868" s="296"/>
      <c r="I868" s="288"/>
      <c r="J868" s="297"/>
      <c r="K868" s="288"/>
      <c r="M868" s="289" t="s">
        <v>1038</v>
      </c>
      <c r="O868" s="278"/>
    </row>
    <row r="869" spans="1:80">
      <c r="A869" s="287"/>
      <c r="B869" s="290"/>
      <c r="C869" s="291" t="s">
        <v>1055</v>
      </c>
      <c r="D869" s="292"/>
      <c r="E869" s="293">
        <v>650</v>
      </c>
      <c r="F869" s="294"/>
      <c r="G869" s="295"/>
      <c r="H869" s="296"/>
      <c r="I869" s="288"/>
      <c r="J869" s="297"/>
      <c r="K869" s="288"/>
      <c r="M869" s="289" t="s">
        <v>1055</v>
      </c>
      <c r="O869" s="278"/>
    </row>
    <row r="870" spans="1:80">
      <c r="A870" s="287"/>
      <c r="B870" s="290"/>
      <c r="C870" s="291" t="s">
        <v>1056</v>
      </c>
      <c r="D870" s="292"/>
      <c r="E870" s="293">
        <v>0</v>
      </c>
      <c r="F870" s="294"/>
      <c r="G870" s="295"/>
      <c r="H870" s="296"/>
      <c r="I870" s="288"/>
      <c r="J870" s="297"/>
      <c r="K870" s="288"/>
      <c r="M870" s="289" t="s">
        <v>1056</v>
      </c>
      <c r="O870" s="278"/>
    </row>
    <row r="871" spans="1:80">
      <c r="A871" s="287"/>
      <c r="B871" s="290"/>
      <c r="C871" s="291" t="s">
        <v>1040</v>
      </c>
      <c r="D871" s="292"/>
      <c r="E871" s="293">
        <v>85.62</v>
      </c>
      <c r="F871" s="294"/>
      <c r="G871" s="295"/>
      <c r="H871" s="296"/>
      <c r="I871" s="288"/>
      <c r="J871" s="297"/>
      <c r="K871" s="288"/>
      <c r="M871" s="289" t="s">
        <v>1040</v>
      </c>
      <c r="O871" s="278"/>
    </row>
    <row r="872" spans="1:80">
      <c r="A872" s="287"/>
      <c r="B872" s="290"/>
      <c r="C872" s="291" t="s">
        <v>1042</v>
      </c>
      <c r="D872" s="292"/>
      <c r="E872" s="293">
        <v>3.1680000000000001</v>
      </c>
      <c r="F872" s="294"/>
      <c r="G872" s="295"/>
      <c r="H872" s="296"/>
      <c r="I872" s="288"/>
      <c r="J872" s="297"/>
      <c r="K872" s="288"/>
      <c r="M872" s="289" t="s">
        <v>1042</v>
      </c>
      <c r="O872" s="278"/>
    </row>
    <row r="873" spans="1:80" ht="22.5">
      <c r="A873" s="279">
        <v>227</v>
      </c>
      <c r="B873" s="280" t="s">
        <v>1057</v>
      </c>
      <c r="C873" s="281" t="s">
        <v>1058</v>
      </c>
      <c r="D873" s="282" t="s">
        <v>338</v>
      </c>
      <c r="E873" s="283">
        <v>142.69999999999999</v>
      </c>
      <c r="F873" s="283">
        <v>0</v>
      </c>
      <c r="G873" s="284">
        <f>E873*F873</f>
        <v>0</v>
      </c>
      <c r="H873" s="285">
        <v>3.4000000000000002E-4</v>
      </c>
      <c r="I873" s="286">
        <f>E873*H873</f>
        <v>4.8517999999999999E-2</v>
      </c>
      <c r="J873" s="285">
        <v>0</v>
      </c>
      <c r="K873" s="286">
        <f>E873*J873</f>
        <v>0</v>
      </c>
      <c r="O873" s="278">
        <v>2</v>
      </c>
      <c r="AA873" s="247">
        <v>1</v>
      </c>
      <c r="AB873" s="247">
        <v>7</v>
      </c>
      <c r="AC873" s="247">
        <v>7</v>
      </c>
      <c r="AZ873" s="247">
        <v>2</v>
      </c>
      <c r="BA873" s="247">
        <f>IF(AZ873=1,G873,0)</f>
        <v>0</v>
      </c>
      <c r="BB873" s="247">
        <f>IF(AZ873=2,G873,0)</f>
        <v>0</v>
      </c>
      <c r="BC873" s="247">
        <f>IF(AZ873=3,G873,0)</f>
        <v>0</v>
      </c>
      <c r="BD873" s="247">
        <f>IF(AZ873=4,G873,0)</f>
        <v>0</v>
      </c>
      <c r="BE873" s="247">
        <f>IF(AZ873=5,G873,0)</f>
        <v>0</v>
      </c>
      <c r="CA873" s="278">
        <v>1</v>
      </c>
      <c r="CB873" s="278">
        <v>7</v>
      </c>
    </row>
    <row r="874" spans="1:80">
      <c r="A874" s="287"/>
      <c r="B874" s="290"/>
      <c r="C874" s="291" t="s">
        <v>1059</v>
      </c>
      <c r="D874" s="292"/>
      <c r="E874" s="293">
        <v>142.69999999999999</v>
      </c>
      <c r="F874" s="294"/>
      <c r="G874" s="295"/>
      <c r="H874" s="296"/>
      <c r="I874" s="288"/>
      <c r="J874" s="297"/>
      <c r="K874" s="288"/>
      <c r="M874" s="289" t="s">
        <v>1059</v>
      </c>
      <c r="O874" s="278"/>
    </row>
    <row r="875" spans="1:80">
      <c r="A875" s="279">
        <v>228</v>
      </c>
      <c r="B875" s="280" t="s">
        <v>1060</v>
      </c>
      <c r="C875" s="281" t="s">
        <v>1061</v>
      </c>
      <c r="D875" s="282" t="s">
        <v>227</v>
      </c>
      <c r="E875" s="283">
        <v>1593.5150000000001</v>
      </c>
      <c r="F875" s="283">
        <v>0</v>
      </c>
      <c r="G875" s="284">
        <f>E875*F875</f>
        <v>0</v>
      </c>
      <c r="H875" s="285">
        <v>1.9599999999999999E-3</v>
      </c>
      <c r="I875" s="286">
        <f>E875*H875</f>
        <v>3.1232894</v>
      </c>
      <c r="J875" s="285"/>
      <c r="K875" s="286">
        <f>E875*J875</f>
        <v>0</v>
      </c>
      <c r="O875" s="278">
        <v>2</v>
      </c>
      <c r="AA875" s="247">
        <v>3</v>
      </c>
      <c r="AB875" s="247">
        <v>7</v>
      </c>
      <c r="AC875" s="247">
        <v>28322011</v>
      </c>
      <c r="AZ875" s="247">
        <v>2</v>
      </c>
      <c r="BA875" s="247">
        <f>IF(AZ875=1,G875,0)</f>
        <v>0</v>
      </c>
      <c r="BB875" s="247">
        <f>IF(AZ875=2,G875,0)</f>
        <v>0</v>
      </c>
      <c r="BC875" s="247">
        <f>IF(AZ875=3,G875,0)</f>
        <v>0</v>
      </c>
      <c r="BD875" s="247">
        <f>IF(AZ875=4,G875,0)</f>
        <v>0</v>
      </c>
      <c r="BE875" s="247">
        <f>IF(AZ875=5,G875,0)</f>
        <v>0</v>
      </c>
      <c r="CA875" s="278">
        <v>3</v>
      </c>
      <c r="CB875" s="278">
        <v>7</v>
      </c>
    </row>
    <row r="876" spans="1:80">
      <c r="A876" s="287"/>
      <c r="B876" s="290"/>
      <c r="C876" s="291" t="s">
        <v>1062</v>
      </c>
      <c r="D876" s="292"/>
      <c r="E876" s="293">
        <v>570.82299999999998</v>
      </c>
      <c r="F876" s="294"/>
      <c r="G876" s="295"/>
      <c r="H876" s="296"/>
      <c r="I876" s="288"/>
      <c r="J876" s="297"/>
      <c r="K876" s="288"/>
      <c r="M876" s="289" t="s">
        <v>1062</v>
      </c>
      <c r="O876" s="278"/>
    </row>
    <row r="877" spans="1:80">
      <c r="A877" s="287"/>
      <c r="B877" s="290"/>
      <c r="C877" s="291" t="s">
        <v>1063</v>
      </c>
      <c r="D877" s="292"/>
      <c r="E877" s="293">
        <v>715</v>
      </c>
      <c r="F877" s="294"/>
      <c r="G877" s="295"/>
      <c r="H877" s="296"/>
      <c r="I877" s="288"/>
      <c r="J877" s="297"/>
      <c r="K877" s="288"/>
      <c r="M877" s="289" t="s">
        <v>1063</v>
      </c>
      <c r="O877" s="278"/>
    </row>
    <row r="878" spans="1:80">
      <c r="A878" s="287"/>
      <c r="B878" s="290"/>
      <c r="C878" s="291" t="s">
        <v>1064</v>
      </c>
      <c r="D878" s="292"/>
      <c r="E878" s="293">
        <v>93.599000000000004</v>
      </c>
      <c r="F878" s="294"/>
      <c r="G878" s="295"/>
      <c r="H878" s="296"/>
      <c r="I878" s="288"/>
      <c r="J878" s="297"/>
      <c r="K878" s="288"/>
      <c r="M878" s="289" t="s">
        <v>1064</v>
      </c>
      <c r="O878" s="278"/>
    </row>
    <row r="879" spans="1:80">
      <c r="A879" s="287"/>
      <c r="B879" s="290"/>
      <c r="C879" s="291" t="s">
        <v>123</v>
      </c>
      <c r="D879" s="292"/>
      <c r="E879" s="293">
        <v>0</v>
      </c>
      <c r="F879" s="294"/>
      <c r="G879" s="295"/>
      <c r="H879" s="296"/>
      <c r="I879" s="288"/>
      <c r="J879" s="297"/>
      <c r="K879" s="288"/>
      <c r="M879" s="289">
        <v>0</v>
      </c>
      <c r="O879" s="278"/>
    </row>
    <row r="880" spans="1:80">
      <c r="A880" s="287"/>
      <c r="B880" s="290"/>
      <c r="C880" s="291" t="s">
        <v>1065</v>
      </c>
      <c r="D880" s="292"/>
      <c r="E880" s="293">
        <v>214.09299999999999</v>
      </c>
      <c r="F880" s="294"/>
      <c r="G880" s="295"/>
      <c r="H880" s="296"/>
      <c r="I880" s="288"/>
      <c r="J880" s="297"/>
      <c r="K880" s="288"/>
      <c r="M880" s="289" t="s">
        <v>1065</v>
      </c>
      <c r="O880" s="278"/>
    </row>
    <row r="881" spans="1:80">
      <c r="A881" s="279">
        <v>229</v>
      </c>
      <c r="B881" s="280" t="s">
        <v>1066</v>
      </c>
      <c r="C881" s="281" t="s">
        <v>1067</v>
      </c>
      <c r="D881" s="282" t="s">
        <v>338</v>
      </c>
      <c r="E881" s="283">
        <v>149.83500000000001</v>
      </c>
      <c r="F881" s="283">
        <v>0</v>
      </c>
      <c r="G881" s="284">
        <f>E881*F881</f>
        <v>0</v>
      </c>
      <c r="H881" s="285">
        <v>1.99999999999978E-4</v>
      </c>
      <c r="I881" s="286">
        <f>E881*H881</f>
        <v>2.9966999999996705E-2</v>
      </c>
      <c r="J881" s="285"/>
      <c r="K881" s="286">
        <f>E881*J881</f>
        <v>0</v>
      </c>
      <c r="O881" s="278">
        <v>2</v>
      </c>
      <c r="AA881" s="247">
        <v>3</v>
      </c>
      <c r="AB881" s="247">
        <v>7</v>
      </c>
      <c r="AC881" s="247">
        <v>28375982</v>
      </c>
      <c r="AZ881" s="247">
        <v>2</v>
      </c>
      <c r="BA881" s="247">
        <f>IF(AZ881=1,G881,0)</f>
        <v>0</v>
      </c>
      <c r="BB881" s="247">
        <f>IF(AZ881=2,G881,0)</f>
        <v>0</v>
      </c>
      <c r="BC881" s="247">
        <f>IF(AZ881=3,G881,0)</f>
        <v>0</v>
      </c>
      <c r="BD881" s="247">
        <f>IF(AZ881=4,G881,0)</f>
        <v>0</v>
      </c>
      <c r="BE881" s="247">
        <f>IF(AZ881=5,G881,0)</f>
        <v>0</v>
      </c>
      <c r="CA881" s="278">
        <v>3</v>
      </c>
      <c r="CB881" s="278">
        <v>7</v>
      </c>
    </row>
    <row r="882" spans="1:80">
      <c r="A882" s="287"/>
      <c r="B882" s="290"/>
      <c r="C882" s="291" t="s">
        <v>1068</v>
      </c>
      <c r="D882" s="292"/>
      <c r="E882" s="293">
        <v>149.83500000000001</v>
      </c>
      <c r="F882" s="294"/>
      <c r="G882" s="295"/>
      <c r="H882" s="296"/>
      <c r="I882" s="288"/>
      <c r="J882" s="297"/>
      <c r="K882" s="288"/>
      <c r="M882" s="289" t="s">
        <v>1068</v>
      </c>
      <c r="O882" s="278"/>
    </row>
    <row r="883" spans="1:80">
      <c r="A883" s="279">
        <v>230</v>
      </c>
      <c r="B883" s="280" t="s">
        <v>1069</v>
      </c>
      <c r="C883" s="281" t="s">
        <v>1070</v>
      </c>
      <c r="D883" s="282" t="s">
        <v>227</v>
      </c>
      <c r="E883" s="283">
        <v>1320.606</v>
      </c>
      <c r="F883" s="283">
        <v>0</v>
      </c>
      <c r="G883" s="284">
        <f>E883*F883</f>
        <v>0</v>
      </c>
      <c r="H883" s="285">
        <v>2.9999999999999997E-4</v>
      </c>
      <c r="I883" s="286">
        <f>E883*H883</f>
        <v>0.39618179999999997</v>
      </c>
      <c r="J883" s="285"/>
      <c r="K883" s="286">
        <f>E883*J883</f>
        <v>0</v>
      </c>
      <c r="O883" s="278">
        <v>2</v>
      </c>
      <c r="AA883" s="247">
        <v>3</v>
      </c>
      <c r="AB883" s="247">
        <v>7</v>
      </c>
      <c r="AC883" s="247">
        <v>69366198</v>
      </c>
      <c r="AZ883" s="247">
        <v>2</v>
      </c>
      <c r="BA883" s="247">
        <f>IF(AZ883=1,G883,0)</f>
        <v>0</v>
      </c>
      <c r="BB883" s="247">
        <f>IF(AZ883=2,G883,0)</f>
        <v>0</v>
      </c>
      <c r="BC883" s="247">
        <f>IF(AZ883=3,G883,0)</f>
        <v>0</v>
      </c>
      <c r="BD883" s="247">
        <f>IF(AZ883=4,G883,0)</f>
        <v>0</v>
      </c>
      <c r="BE883" s="247">
        <f>IF(AZ883=5,G883,0)</f>
        <v>0</v>
      </c>
      <c r="CA883" s="278">
        <v>3</v>
      </c>
      <c r="CB883" s="278">
        <v>7</v>
      </c>
    </row>
    <row r="884" spans="1:80">
      <c r="A884" s="287"/>
      <c r="B884" s="290"/>
      <c r="C884" s="291" t="s">
        <v>1071</v>
      </c>
      <c r="D884" s="292"/>
      <c r="E884" s="293">
        <v>544.87649999999996</v>
      </c>
      <c r="F884" s="294"/>
      <c r="G884" s="295"/>
      <c r="H884" s="296"/>
      <c r="I884" s="288"/>
      <c r="J884" s="297"/>
      <c r="K884" s="288"/>
      <c r="M884" s="289" t="s">
        <v>1071</v>
      </c>
      <c r="O884" s="278"/>
    </row>
    <row r="885" spans="1:80">
      <c r="A885" s="287"/>
      <c r="B885" s="290"/>
      <c r="C885" s="291" t="s">
        <v>1072</v>
      </c>
      <c r="D885" s="292"/>
      <c r="E885" s="293">
        <v>682.5</v>
      </c>
      <c r="F885" s="294"/>
      <c r="G885" s="295"/>
      <c r="H885" s="296"/>
      <c r="I885" s="288"/>
      <c r="J885" s="297"/>
      <c r="K885" s="288"/>
      <c r="M885" s="289" t="s">
        <v>1072</v>
      </c>
      <c r="O885" s="278"/>
    </row>
    <row r="886" spans="1:80">
      <c r="A886" s="287"/>
      <c r="B886" s="290"/>
      <c r="C886" s="291" t="s">
        <v>1073</v>
      </c>
      <c r="D886" s="292"/>
      <c r="E886" s="293">
        <v>93.229500000000002</v>
      </c>
      <c r="F886" s="294"/>
      <c r="G886" s="295"/>
      <c r="H886" s="296"/>
      <c r="I886" s="288"/>
      <c r="J886" s="297"/>
      <c r="K886" s="288"/>
      <c r="M886" s="289" t="s">
        <v>1073</v>
      </c>
      <c r="O886" s="278"/>
    </row>
    <row r="887" spans="1:80">
      <c r="A887" s="279">
        <v>231</v>
      </c>
      <c r="B887" s="280" t="s">
        <v>1074</v>
      </c>
      <c r="C887" s="281" t="s">
        <v>1075</v>
      </c>
      <c r="D887" s="282" t="s">
        <v>220</v>
      </c>
      <c r="E887" s="283">
        <v>3.5979562</v>
      </c>
      <c r="F887" s="283">
        <v>0</v>
      </c>
      <c r="G887" s="284">
        <f>E887*F887</f>
        <v>0</v>
      </c>
      <c r="H887" s="285">
        <v>0</v>
      </c>
      <c r="I887" s="286">
        <f>E887*H887</f>
        <v>0</v>
      </c>
      <c r="J887" s="285"/>
      <c r="K887" s="286">
        <f>E887*J887</f>
        <v>0</v>
      </c>
      <c r="O887" s="278">
        <v>2</v>
      </c>
      <c r="AA887" s="247">
        <v>7</v>
      </c>
      <c r="AB887" s="247">
        <v>1001</v>
      </c>
      <c r="AC887" s="247">
        <v>5</v>
      </c>
      <c r="AZ887" s="247">
        <v>2</v>
      </c>
      <c r="BA887" s="247">
        <f>IF(AZ887=1,G887,0)</f>
        <v>0</v>
      </c>
      <c r="BB887" s="247">
        <f>IF(AZ887=2,G887,0)</f>
        <v>0</v>
      </c>
      <c r="BC887" s="247">
        <f>IF(AZ887=3,G887,0)</f>
        <v>0</v>
      </c>
      <c r="BD887" s="247">
        <f>IF(AZ887=4,G887,0)</f>
        <v>0</v>
      </c>
      <c r="BE887" s="247">
        <f>IF(AZ887=5,G887,0)</f>
        <v>0</v>
      </c>
      <c r="CA887" s="278">
        <v>7</v>
      </c>
      <c r="CB887" s="278">
        <v>1001</v>
      </c>
    </row>
    <row r="888" spans="1:80">
      <c r="A888" s="298"/>
      <c r="B888" s="299" t="s">
        <v>96</v>
      </c>
      <c r="C888" s="300" t="s">
        <v>1035</v>
      </c>
      <c r="D888" s="301"/>
      <c r="E888" s="302"/>
      <c r="F888" s="303"/>
      <c r="G888" s="304">
        <f>SUM(G848:G887)</f>
        <v>0</v>
      </c>
      <c r="H888" s="305"/>
      <c r="I888" s="306">
        <f>SUM(I848:I887)</f>
        <v>3.5979561999999965</v>
      </c>
      <c r="J888" s="305"/>
      <c r="K888" s="306">
        <f>SUM(K848:K887)</f>
        <v>0</v>
      </c>
      <c r="O888" s="278">
        <v>4</v>
      </c>
      <c r="BA888" s="307">
        <f>SUM(BA848:BA887)</f>
        <v>0</v>
      </c>
      <c r="BB888" s="307">
        <f>SUM(BB848:BB887)</f>
        <v>0</v>
      </c>
      <c r="BC888" s="307">
        <f>SUM(BC848:BC887)</f>
        <v>0</v>
      </c>
      <c r="BD888" s="307">
        <f>SUM(BD848:BD887)</f>
        <v>0</v>
      </c>
      <c r="BE888" s="307">
        <f>SUM(BE848:BE887)</f>
        <v>0</v>
      </c>
    </row>
    <row r="889" spans="1:80">
      <c r="A889" s="268" t="s">
        <v>93</v>
      </c>
      <c r="B889" s="269" t="s">
        <v>1076</v>
      </c>
      <c r="C889" s="270" t="s">
        <v>1077</v>
      </c>
      <c r="D889" s="271"/>
      <c r="E889" s="272"/>
      <c r="F889" s="272"/>
      <c r="G889" s="273"/>
      <c r="H889" s="274"/>
      <c r="I889" s="275"/>
      <c r="J889" s="276"/>
      <c r="K889" s="277"/>
      <c r="O889" s="278">
        <v>1</v>
      </c>
    </row>
    <row r="890" spans="1:80" ht="22.5">
      <c r="A890" s="279">
        <v>232</v>
      </c>
      <c r="B890" s="280" t="s">
        <v>1079</v>
      </c>
      <c r="C890" s="281" t="s">
        <v>1080</v>
      </c>
      <c r="D890" s="282" t="s">
        <v>227</v>
      </c>
      <c r="E890" s="283">
        <v>80.62</v>
      </c>
      <c r="F890" s="283">
        <v>0</v>
      </c>
      <c r="G890" s="284">
        <f>E890*F890</f>
        <v>0</v>
      </c>
      <c r="H890" s="285">
        <v>3.7999999999982498E-4</v>
      </c>
      <c r="I890" s="286">
        <f>E890*H890</f>
        <v>3.0635599999985892E-2</v>
      </c>
      <c r="J890" s="285">
        <v>0</v>
      </c>
      <c r="K890" s="286">
        <f>E890*J890</f>
        <v>0</v>
      </c>
      <c r="O890" s="278">
        <v>2</v>
      </c>
      <c r="AA890" s="247">
        <v>1</v>
      </c>
      <c r="AB890" s="247">
        <v>7</v>
      </c>
      <c r="AC890" s="247">
        <v>7</v>
      </c>
      <c r="AZ890" s="247">
        <v>2</v>
      </c>
      <c r="BA890" s="247">
        <f>IF(AZ890=1,G890,0)</f>
        <v>0</v>
      </c>
      <c r="BB890" s="247">
        <f>IF(AZ890=2,G890,0)</f>
        <v>0</v>
      </c>
      <c r="BC890" s="247">
        <f>IF(AZ890=3,G890,0)</f>
        <v>0</v>
      </c>
      <c r="BD890" s="247">
        <f>IF(AZ890=4,G890,0)</f>
        <v>0</v>
      </c>
      <c r="BE890" s="247">
        <f>IF(AZ890=5,G890,0)</f>
        <v>0</v>
      </c>
      <c r="CA890" s="278">
        <v>1</v>
      </c>
      <c r="CB890" s="278">
        <v>7</v>
      </c>
    </row>
    <row r="891" spans="1:80">
      <c r="A891" s="287"/>
      <c r="B891" s="290"/>
      <c r="C891" s="291" t="s">
        <v>1081</v>
      </c>
      <c r="D891" s="292"/>
      <c r="E891" s="293">
        <v>0</v>
      </c>
      <c r="F891" s="294"/>
      <c r="G891" s="295"/>
      <c r="H891" s="296"/>
      <c r="I891" s="288"/>
      <c r="J891" s="297"/>
      <c r="K891" s="288"/>
      <c r="M891" s="289" t="s">
        <v>1081</v>
      </c>
      <c r="O891" s="278"/>
    </row>
    <row r="892" spans="1:80" ht="22.5">
      <c r="A892" s="287"/>
      <c r="B892" s="290"/>
      <c r="C892" s="291" t="s">
        <v>1082</v>
      </c>
      <c r="D892" s="292"/>
      <c r="E892" s="293">
        <v>80.62</v>
      </c>
      <c r="F892" s="294"/>
      <c r="G892" s="295"/>
      <c r="H892" s="296"/>
      <c r="I892" s="288"/>
      <c r="J892" s="297"/>
      <c r="K892" s="288"/>
      <c r="M892" s="289" t="s">
        <v>1082</v>
      </c>
      <c r="O892" s="278"/>
    </row>
    <row r="893" spans="1:80" ht="22.5">
      <c r="A893" s="279">
        <v>233</v>
      </c>
      <c r="B893" s="280" t="s">
        <v>1083</v>
      </c>
      <c r="C893" s="281" t="s">
        <v>1084</v>
      </c>
      <c r="D893" s="282" t="s">
        <v>227</v>
      </c>
      <c r="E893" s="283">
        <v>85.09</v>
      </c>
      <c r="F893" s="283">
        <v>0</v>
      </c>
      <c r="G893" s="284">
        <f>E893*F893</f>
        <v>0</v>
      </c>
      <c r="H893" s="285">
        <v>1.4999999999999999E-4</v>
      </c>
      <c r="I893" s="286">
        <f>E893*H893</f>
        <v>1.2763499999999999E-2</v>
      </c>
      <c r="J893" s="285">
        <v>0</v>
      </c>
      <c r="K893" s="286">
        <f>E893*J893</f>
        <v>0</v>
      </c>
      <c r="O893" s="278">
        <v>2</v>
      </c>
      <c r="AA893" s="247">
        <v>1</v>
      </c>
      <c r="AB893" s="247">
        <v>7</v>
      </c>
      <c r="AC893" s="247">
        <v>7</v>
      </c>
      <c r="AZ893" s="247">
        <v>2</v>
      </c>
      <c r="BA893" s="247">
        <f>IF(AZ893=1,G893,0)</f>
        <v>0</v>
      </c>
      <c r="BB893" s="247">
        <f>IF(AZ893=2,G893,0)</f>
        <v>0</v>
      </c>
      <c r="BC893" s="247">
        <f>IF(AZ893=3,G893,0)</f>
        <v>0</v>
      </c>
      <c r="BD893" s="247">
        <f>IF(AZ893=4,G893,0)</f>
        <v>0</v>
      </c>
      <c r="BE893" s="247">
        <f>IF(AZ893=5,G893,0)</f>
        <v>0</v>
      </c>
      <c r="CA893" s="278">
        <v>1</v>
      </c>
      <c r="CB893" s="278">
        <v>7</v>
      </c>
    </row>
    <row r="894" spans="1:80">
      <c r="A894" s="287"/>
      <c r="B894" s="290"/>
      <c r="C894" s="291" t="s">
        <v>1085</v>
      </c>
      <c r="D894" s="292"/>
      <c r="E894" s="293">
        <v>85.09</v>
      </c>
      <c r="F894" s="294"/>
      <c r="G894" s="295"/>
      <c r="H894" s="296"/>
      <c r="I894" s="288"/>
      <c r="J894" s="297"/>
      <c r="K894" s="288"/>
      <c r="M894" s="289" t="s">
        <v>1085</v>
      </c>
      <c r="O894" s="278"/>
    </row>
    <row r="895" spans="1:80" ht="22.5">
      <c r="A895" s="279">
        <v>234</v>
      </c>
      <c r="B895" s="280" t="s">
        <v>1086</v>
      </c>
      <c r="C895" s="281" t="s">
        <v>1087</v>
      </c>
      <c r="D895" s="282" t="s">
        <v>227</v>
      </c>
      <c r="E895" s="283">
        <v>2217.7600000000002</v>
      </c>
      <c r="F895" s="283">
        <v>0</v>
      </c>
      <c r="G895" s="284">
        <f>E895*F895</f>
        <v>0</v>
      </c>
      <c r="H895" s="285">
        <v>0</v>
      </c>
      <c r="I895" s="286">
        <f>E895*H895</f>
        <v>0</v>
      </c>
      <c r="J895" s="285">
        <v>0</v>
      </c>
      <c r="K895" s="286">
        <f>E895*J895</f>
        <v>0</v>
      </c>
      <c r="O895" s="278">
        <v>2</v>
      </c>
      <c r="AA895" s="247">
        <v>1</v>
      </c>
      <c r="AB895" s="247">
        <v>7</v>
      </c>
      <c r="AC895" s="247">
        <v>7</v>
      </c>
      <c r="AZ895" s="247">
        <v>2</v>
      </c>
      <c r="BA895" s="247">
        <f>IF(AZ895=1,G895,0)</f>
        <v>0</v>
      </c>
      <c r="BB895" s="247">
        <f>IF(AZ895=2,G895,0)</f>
        <v>0</v>
      </c>
      <c r="BC895" s="247">
        <f>IF(AZ895=3,G895,0)</f>
        <v>0</v>
      </c>
      <c r="BD895" s="247">
        <f>IF(AZ895=4,G895,0)</f>
        <v>0</v>
      </c>
      <c r="BE895" s="247">
        <f>IF(AZ895=5,G895,0)</f>
        <v>0</v>
      </c>
      <c r="CA895" s="278">
        <v>1</v>
      </c>
      <c r="CB895" s="278">
        <v>7</v>
      </c>
    </row>
    <row r="896" spans="1:80">
      <c r="A896" s="287"/>
      <c r="B896" s="290"/>
      <c r="C896" s="291" t="s">
        <v>1088</v>
      </c>
      <c r="D896" s="292"/>
      <c r="E896" s="293">
        <v>164.6</v>
      </c>
      <c r="F896" s="294"/>
      <c r="G896" s="295"/>
      <c r="H896" s="296"/>
      <c r="I896" s="288"/>
      <c r="J896" s="297"/>
      <c r="K896" s="288"/>
      <c r="M896" s="289" t="s">
        <v>1088</v>
      </c>
      <c r="O896" s="278"/>
    </row>
    <row r="897" spans="1:80">
      <c r="A897" s="287"/>
      <c r="B897" s="290"/>
      <c r="C897" s="322" t="s">
        <v>497</v>
      </c>
      <c r="D897" s="292"/>
      <c r="E897" s="321">
        <v>164.6</v>
      </c>
      <c r="F897" s="294"/>
      <c r="G897" s="295"/>
      <c r="H897" s="296"/>
      <c r="I897" s="288"/>
      <c r="J897" s="297"/>
      <c r="K897" s="288"/>
      <c r="M897" s="289" t="s">
        <v>497</v>
      </c>
      <c r="O897" s="278"/>
    </row>
    <row r="898" spans="1:80">
      <c r="A898" s="287"/>
      <c r="B898" s="290"/>
      <c r="C898" s="291" t="s">
        <v>1089</v>
      </c>
      <c r="D898" s="292"/>
      <c r="E898" s="293">
        <v>2048.6</v>
      </c>
      <c r="F898" s="294"/>
      <c r="G898" s="295"/>
      <c r="H898" s="296"/>
      <c r="I898" s="288"/>
      <c r="J898" s="297"/>
      <c r="K898" s="288"/>
      <c r="M898" s="289" t="s">
        <v>1089</v>
      </c>
      <c r="O898" s="278"/>
    </row>
    <row r="899" spans="1:80">
      <c r="A899" s="287"/>
      <c r="B899" s="290"/>
      <c r="C899" s="322" t="s">
        <v>497</v>
      </c>
      <c r="D899" s="292"/>
      <c r="E899" s="321">
        <v>2048.6</v>
      </c>
      <c r="F899" s="294"/>
      <c r="G899" s="295"/>
      <c r="H899" s="296"/>
      <c r="I899" s="288"/>
      <c r="J899" s="297"/>
      <c r="K899" s="288"/>
      <c r="M899" s="289" t="s">
        <v>497</v>
      </c>
      <c r="O899" s="278"/>
    </row>
    <row r="900" spans="1:80">
      <c r="A900" s="287"/>
      <c r="B900" s="290"/>
      <c r="C900" s="291" t="s">
        <v>1090</v>
      </c>
      <c r="D900" s="292"/>
      <c r="E900" s="293">
        <v>4.5599999999999996</v>
      </c>
      <c r="F900" s="294"/>
      <c r="G900" s="295"/>
      <c r="H900" s="296"/>
      <c r="I900" s="288"/>
      <c r="J900" s="297"/>
      <c r="K900" s="288"/>
      <c r="M900" s="289" t="s">
        <v>1090</v>
      </c>
      <c r="O900" s="278"/>
    </row>
    <row r="901" spans="1:80">
      <c r="A901" s="287"/>
      <c r="B901" s="290"/>
      <c r="C901" s="322" t="s">
        <v>497</v>
      </c>
      <c r="D901" s="292"/>
      <c r="E901" s="321">
        <v>4.5599999999999996</v>
      </c>
      <c r="F901" s="294"/>
      <c r="G901" s="295"/>
      <c r="H901" s="296"/>
      <c r="I901" s="288"/>
      <c r="J901" s="297"/>
      <c r="K901" s="288"/>
      <c r="M901" s="289" t="s">
        <v>497</v>
      </c>
      <c r="O901" s="278"/>
    </row>
    <row r="902" spans="1:80">
      <c r="A902" s="279">
        <v>235</v>
      </c>
      <c r="B902" s="280" t="s">
        <v>1091</v>
      </c>
      <c r="C902" s="281" t="s">
        <v>1092</v>
      </c>
      <c r="D902" s="282" t="s">
        <v>227</v>
      </c>
      <c r="E902" s="283">
        <v>10.6875</v>
      </c>
      <c r="F902" s="283">
        <v>0</v>
      </c>
      <c r="G902" s="284">
        <f>E902*F902</f>
        <v>0</v>
      </c>
      <c r="H902" s="285">
        <v>3.0000000000000001E-3</v>
      </c>
      <c r="I902" s="286">
        <f>E902*H902</f>
        <v>3.2062500000000001E-2</v>
      </c>
      <c r="J902" s="285">
        <v>0</v>
      </c>
      <c r="K902" s="286">
        <f>E902*J902</f>
        <v>0</v>
      </c>
      <c r="O902" s="278">
        <v>2</v>
      </c>
      <c r="AA902" s="247">
        <v>1</v>
      </c>
      <c r="AB902" s="247">
        <v>7</v>
      </c>
      <c r="AC902" s="247">
        <v>7</v>
      </c>
      <c r="AZ902" s="247">
        <v>2</v>
      </c>
      <c r="BA902" s="247">
        <f>IF(AZ902=1,G902,0)</f>
        <v>0</v>
      </c>
      <c r="BB902" s="247">
        <f>IF(AZ902=2,G902,0)</f>
        <v>0</v>
      </c>
      <c r="BC902" s="247">
        <f>IF(AZ902=3,G902,0)</f>
        <v>0</v>
      </c>
      <c r="BD902" s="247">
        <f>IF(AZ902=4,G902,0)</f>
        <v>0</v>
      </c>
      <c r="BE902" s="247">
        <f>IF(AZ902=5,G902,0)</f>
        <v>0</v>
      </c>
      <c r="CA902" s="278">
        <v>1</v>
      </c>
      <c r="CB902" s="278">
        <v>7</v>
      </c>
    </row>
    <row r="903" spans="1:80">
      <c r="A903" s="287"/>
      <c r="B903" s="290"/>
      <c r="C903" s="291" t="s">
        <v>1093</v>
      </c>
      <c r="D903" s="292"/>
      <c r="E903" s="293">
        <v>0</v>
      </c>
      <c r="F903" s="294"/>
      <c r="G903" s="295"/>
      <c r="H903" s="296"/>
      <c r="I903" s="288"/>
      <c r="J903" s="297"/>
      <c r="K903" s="288"/>
      <c r="M903" s="289" t="s">
        <v>1093</v>
      </c>
      <c r="O903" s="278"/>
    </row>
    <row r="904" spans="1:80">
      <c r="A904" s="287"/>
      <c r="B904" s="290"/>
      <c r="C904" s="291" t="s">
        <v>1094</v>
      </c>
      <c r="D904" s="292"/>
      <c r="E904" s="293">
        <v>10.6875</v>
      </c>
      <c r="F904" s="294"/>
      <c r="G904" s="295"/>
      <c r="H904" s="296"/>
      <c r="I904" s="288"/>
      <c r="J904" s="297"/>
      <c r="K904" s="288"/>
      <c r="M904" s="289" t="s">
        <v>1094</v>
      </c>
      <c r="O904" s="278"/>
    </row>
    <row r="905" spans="1:80">
      <c r="A905" s="279">
        <v>236</v>
      </c>
      <c r="B905" s="280" t="s">
        <v>1095</v>
      </c>
      <c r="C905" s="281" t="s">
        <v>1096</v>
      </c>
      <c r="D905" s="282" t="s">
        <v>227</v>
      </c>
      <c r="E905" s="283">
        <v>3676.97</v>
      </c>
      <c r="F905" s="283">
        <v>0</v>
      </c>
      <c r="G905" s="284">
        <f>E905*F905</f>
        <v>0</v>
      </c>
      <c r="H905" s="285">
        <v>1.3999999999999999E-4</v>
      </c>
      <c r="I905" s="286">
        <f>E905*H905</f>
        <v>0.51477579999999989</v>
      </c>
      <c r="J905" s="285">
        <v>0</v>
      </c>
      <c r="K905" s="286">
        <f>E905*J905</f>
        <v>0</v>
      </c>
      <c r="O905" s="278">
        <v>2</v>
      </c>
      <c r="AA905" s="247">
        <v>1</v>
      </c>
      <c r="AB905" s="247">
        <v>0</v>
      </c>
      <c r="AC905" s="247">
        <v>0</v>
      </c>
      <c r="AZ905" s="247">
        <v>2</v>
      </c>
      <c r="BA905" s="247">
        <f>IF(AZ905=1,G905,0)</f>
        <v>0</v>
      </c>
      <c r="BB905" s="247">
        <f>IF(AZ905=2,G905,0)</f>
        <v>0</v>
      </c>
      <c r="BC905" s="247">
        <f>IF(AZ905=3,G905,0)</f>
        <v>0</v>
      </c>
      <c r="BD905" s="247">
        <f>IF(AZ905=4,G905,0)</f>
        <v>0</v>
      </c>
      <c r="BE905" s="247">
        <f>IF(AZ905=5,G905,0)</f>
        <v>0</v>
      </c>
      <c r="CA905" s="278">
        <v>1</v>
      </c>
      <c r="CB905" s="278">
        <v>0</v>
      </c>
    </row>
    <row r="906" spans="1:80">
      <c r="A906" s="287"/>
      <c r="B906" s="290"/>
      <c r="C906" s="291" t="s">
        <v>1097</v>
      </c>
      <c r="D906" s="292"/>
      <c r="E906" s="293">
        <v>1037.8599999999999</v>
      </c>
      <c r="F906" s="294"/>
      <c r="G906" s="295"/>
      <c r="H906" s="296"/>
      <c r="I906" s="288"/>
      <c r="J906" s="297"/>
      <c r="K906" s="288"/>
      <c r="M906" s="289" t="s">
        <v>1097</v>
      </c>
      <c r="O906" s="278"/>
    </row>
    <row r="907" spans="1:80">
      <c r="A907" s="287"/>
      <c r="B907" s="290"/>
      <c r="C907" s="291" t="s">
        <v>1098</v>
      </c>
      <c r="D907" s="292"/>
      <c r="E907" s="293">
        <v>1300</v>
      </c>
      <c r="F907" s="294"/>
      <c r="G907" s="295"/>
      <c r="H907" s="296"/>
      <c r="I907" s="288"/>
      <c r="J907" s="297"/>
      <c r="K907" s="288"/>
      <c r="M907" s="289" t="s">
        <v>1098</v>
      </c>
      <c r="O907" s="278"/>
    </row>
    <row r="908" spans="1:80">
      <c r="A908" s="287"/>
      <c r="B908" s="290"/>
      <c r="C908" s="322" t="s">
        <v>497</v>
      </c>
      <c r="D908" s="292"/>
      <c r="E908" s="321">
        <v>2337.8599999999997</v>
      </c>
      <c r="F908" s="294"/>
      <c r="G908" s="295"/>
      <c r="H908" s="296"/>
      <c r="I908" s="288"/>
      <c r="J908" s="297"/>
      <c r="K908" s="288"/>
      <c r="M908" s="289" t="s">
        <v>497</v>
      </c>
      <c r="O908" s="278"/>
    </row>
    <row r="909" spans="1:80">
      <c r="A909" s="287"/>
      <c r="B909" s="290"/>
      <c r="C909" s="291" t="s">
        <v>1099</v>
      </c>
      <c r="D909" s="292"/>
      <c r="E909" s="293">
        <v>85.09</v>
      </c>
      <c r="F909" s="294"/>
      <c r="G909" s="295"/>
      <c r="H909" s="296"/>
      <c r="I909" s="288"/>
      <c r="J909" s="297"/>
      <c r="K909" s="288"/>
      <c r="M909" s="289" t="s">
        <v>1099</v>
      </c>
      <c r="O909" s="278"/>
    </row>
    <row r="910" spans="1:80">
      <c r="A910" s="287"/>
      <c r="B910" s="290"/>
      <c r="C910" s="322" t="s">
        <v>497</v>
      </c>
      <c r="D910" s="292"/>
      <c r="E910" s="321">
        <v>85.09</v>
      </c>
      <c r="F910" s="294"/>
      <c r="G910" s="295"/>
      <c r="H910" s="296"/>
      <c r="I910" s="288"/>
      <c r="J910" s="297"/>
      <c r="K910" s="288"/>
      <c r="M910" s="289" t="s">
        <v>497</v>
      </c>
      <c r="O910" s="278"/>
    </row>
    <row r="911" spans="1:80">
      <c r="A911" s="287"/>
      <c r="B911" s="290"/>
      <c r="C911" s="291" t="s">
        <v>1100</v>
      </c>
      <c r="D911" s="292"/>
      <c r="E911" s="293">
        <v>518.92999999999995</v>
      </c>
      <c r="F911" s="294"/>
      <c r="G911" s="295"/>
      <c r="H911" s="296"/>
      <c r="I911" s="288"/>
      <c r="J911" s="297"/>
      <c r="K911" s="288"/>
      <c r="M911" s="289" t="s">
        <v>1100</v>
      </c>
      <c r="O911" s="278"/>
    </row>
    <row r="912" spans="1:80">
      <c r="A912" s="287"/>
      <c r="B912" s="290"/>
      <c r="C912" s="291" t="s">
        <v>1055</v>
      </c>
      <c r="D912" s="292"/>
      <c r="E912" s="293">
        <v>650</v>
      </c>
      <c r="F912" s="294"/>
      <c r="G912" s="295"/>
      <c r="H912" s="296"/>
      <c r="I912" s="288"/>
      <c r="J912" s="297"/>
      <c r="K912" s="288"/>
      <c r="M912" s="289" t="s">
        <v>1055</v>
      </c>
      <c r="O912" s="278"/>
    </row>
    <row r="913" spans="1:80">
      <c r="A913" s="287"/>
      <c r="B913" s="290"/>
      <c r="C913" s="322" t="s">
        <v>497</v>
      </c>
      <c r="D913" s="292"/>
      <c r="E913" s="321">
        <v>1168.9299999999998</v>
      </c>
      <c r="F913" s="294"/>
      <c r="G913" s="295"/>
      <c r="H913" s="296"/>
      <c r="I913" s="288"/>
      <c r="J913" s="297"/>
      <c r="K913" s="288"/>
      <c r="M913" s="289" t="s">
        <v>497</v>
      </c>
      <c r="O913" s="278"/>
    </row>
    <row r="914" spans="1:80">
      <c r="A914" s="287"/>
      <c r="B914" s="290"/>
      <c r="C914" s="291" t="s">
        <v>1101</v>
      </c>
      <c r="D914" s="292"/>
      <c r="E914" s="293">
        <v>85.09</v>
      </c>
      <c r="F914" s="294"/>
      <c r="G914" s="295"/>
      <c r="H914" s="296"/>
      <c r="I914" s="288"/>
      <c r="J914" s="297"/>
      <c r="K914" s="288"/>
      <c r="M914" s="289" t="s">
        <v>1101</v>
      </c>
      <c r="O914" s="278"/>
    </row>
    <row r="915" spans="1:80">
      <c r="A915" s="287"/>
      <c r="B915" s="290"/>
      <c r="C915" s="322" t="s">
        <v>497</v>
      </c>
      <c r="D915" s="292"/>
      <c r="E915" s="321">
        <v>85.09</v>
      </c>
      <c r="F915" s="294"/>
      <c r="G915" s="295"/>
      <c r="H915" s="296"/>
      <c r="I915" s="288"/>
      <c r="J915" s="297"/>
      <c r="K915" s="288"/>
      <c r="M915" s="289" t="s">
        <v>497</v>
      </c>
      <c r="O915" s="278"/>
    </row>
    <row r="916" spans="1:80" ht="22.5">
      <c r="A916" s="279">
        <v>237</v>
      </c>
      <c r="B916" s="280" t="s">
        <v>1102</v>
      </c>
      <c r="C916" s="281" t="s">
        <v>1103</v>
      </c>
      <c r="D916" s="282" t="s">
        <v>227</v>
      </c>
      <c r="E916" s="283">
        <v>1199.5820000000001</v>
      </c>
      <c r="F916" s="283">
        <v>0</v>
      </c>
      <c r="G916" s="284">
        <f>E916*F916</f>
        <v>0</v>
      </c>
      <c r="H916" s="285">
        <v>1.8000000000000001E-4</v>
      </c>
      <c r="I916" s="286">
        <f>E916*H916</f>
        <v>0.21592476000000002</v>
      </c>
      <c r="J916" s="285">
        <v>0</v>
      </c>
      <c r="K916" s="286">
        <f>E916*J916</f>
        <v>0</v>
      </c>
      <c r="O916" s="278">
        <v>2</v>
      </c>
      <c r="AA916" s="247">
        <v>1</v>
      </c>
      <c r="AB916" s="247">
        <v>7</v>
      </c>
      <c r="AC916" s="247">
        <v>7</v>
      </c>
      <c r="AZ916" s="247">
        <v>2</v>
      </c>
      <c r="BA916" s="247">
        <f>IF(AZ916=1,G916,0)</f>
        <v>0</v>
      </c>
      <c r="BB916" s="247">
        <f>IF(AZ916=2,G916,0)</f>
        <v>0</v>
      </c>
      <c r="BC916" s="247">
        <f>IF(AZ916=3,G916,0)</f>
        <v>0</v>
      </c>
      <c r="BD916" s="247">
        <f>IF(AZ916=4,G916,0)</f>
        <v>0</v>
      </c>
      <c r="BE916" s="247">
        <f>IF(AZ916=5,G916,0)</f>
        <v>0</v>
      </c>
      <c r="CA916" s="278">
        <v>1</v>
      </c>
      <c r="CB916" s="278">
        <v>7</v>
      </c>
    </row>
    <row r="917" spans="1:80">
      <c r="A917" s="287"/>
      <c r="B917" s="290"/>
      <c r="C917" s="291" t="s">
        <v>1104</v>
      </c>
      <c r="D917" s="292"/>
      <c r="E917" s="293">
        <v>518.92999999999995</v>
      </c>
      <c r="F917" s="294"/>
      <c r="G917" s="295"/>
      <c r="H917" s="296"/>
      <c r="I917" s="288"/>
      <c r="J917" s="297"/>
      <c r="K917" s="288"/>
      <c r="M917" s="289" t="s">
        <v>1104</v>
      </c>
      <c r="O917" s="278"/>
    </row>
    <row r="918" spans="1:80">
      <c r="A918" s="287"/>
      <c r="B918" s="290"/>
      <c r="C918" s="291" t="s">
        <v>1055</v>
      </c>
      <c r="D918" s="292"/>
      <c r="E918" s="293">
        <v>650</v>
      </c>
      <c r="F918" s="294"/>
      <c r="G918" s="295"/>
      <c r="H918" s="296"/>
      <c r="I918" s="288"/>
      <c r="J918" s="297"/>
      <c r="K918" s="288"/>
      <c r="M918" s="289" t="s">
        <v>1055</v>
      </c>
      <c r="O918" s="278"/>
    </row>
    <row r="919" spans="1:80">
      <c r="A919" s="287"/>
      <c r="B919" s="290"/>
      <c r="C919" s="291" t="s">
        <v>1056</v>
      </c>
      <c r="D919" s="292"/>
      <c r="E919" s="293">
        <v>0</v>
      </c>
      <c r="F919" s="294"/>
      <c r="G919" s="295"/>
      <c r="H919" s="296"/>
      <c r="I919" s="288"/>
      <c r="J919" s="297"/>
      <c r="K919" s="288"/>
      <c r="M919" s="289" t="s">
        <v>1056</v>
      </c>
      <c r="O919" s="278"/>
    </row>
    <row r="920" spans="1:80">
      <c r="A920" s="287"/>
      <c r="B920" s="290"/>
      <c r="C920" s="291" t="s">
        <v>1105</v>
      </c>
      <c r="D920" s="292"/>
      <c r="E920" s="293">
        <v>28.54</v>
      </c>
      <c r="F920" s="294"/>
      <c r="G920" s="295"/>
      <c r="H920" s="296"/>
      <c r="I920" s="288"/>
      <c r="J920" s="297"/>
      <c r="K920" s="288"/>
      <c r="M920" s="289" t="s">
        <v>1105</v>
      </c>
      <c r="O920" s="278"/>
    </row>
    <row r="921" spans="1:80">
      <c r="A921" s="287"/>
      <c r="B921" s="290"/>
      <c r="C921" s="291" t="s">
        <v>1106</v>
      </c>
      <c r="D921" s="292"/>
      <c r="E921" s="293">
        <v>2.1120000000000001</v>
      </c>
      <c r="F921" s="294"/>
      <c r="G921" s="295"/>
      <c r="H921" s="296"/>
      <c r="I921" s="288"/>
      <c r="J921" s="297"/>
      <c r="K921" s="288"/>
      <c r="M921" s="289" t="s">
        <v>1106</v>
      </c>
      <c r="O921" s="278"/>
    </row>
    <row r="922" spans="1:80">
      <c r="A922" s="279">
        <v>238</v>
      </c>
      <c r="B922" s="280" t="s">
        <v>1107</v>
      </c>
      <c r="C922" s="281" t="s">
        <v>1108</v>
      </c>
      <c r="D922" s="282" t="s">
        <v>227</v>
      </c>
      <c r="E922" s="283">
        <v>84.58</v>
      </c>
      <c r="F922" s="283">
        <v>0</v>
      </c>
      <c r="G922" s="284">
        <f>E922*F922</f>
        <v>0</v>
      </c>
      <c r="H922" s="285">
        <v>1.0000000000000001E-5</v>
      </c>
      <c r="I922" s="286">
        <f>E922*H922</f>
        <v>8.4580000000000007E-4</v>
      </c>
      <c r="J922" s="285">
        <v>0</v>
      </c>
      <c r="K922" s="286">
        <f>E922*J922</f>
        <v>0</v>
      </c>
      <c r="O922" s="278">
        <v>2</v>
      </c>
      <c r="AA922" s="247">
        <v>1</v>
      </c>
      <c r="AB922" s="247">
        <v>7</v>
      </c>
      <c r="AC922" s="247">
        <v>7</v>
      </c>
      <c r="AZ922" s="247">
        <v>2</v>
      </c>
      <c r="BA922" s="247">
        <f>IF(AZ922=1,G922,0)</f>
        <v>0</v>
      </c>
      <c r="BB922" s="247">
        <f>IF(AZ922=2,G922,0)</f>
        <v>0</v>
      </c>
      <c r="BC922" s="247">
        <f>IF(AZ922=3,G922,0)</f>
        <v>0</v>
      </c>
      <c r="BD922" s="247">
        <f>IF(AZ922=4,G922,0)</f>
        <v>0</v>
      </c>
      <c r="BE922" s="247">
        <f>IF(AZ922=5,G922,0)</f>
        <v>0</v>
      </c>
      <c r="CA922" s="278">
        <v>1</v>
      </c>
      <c r="CB922" s="278">
        <v>7</v>
      </c>
    </row>
    <row r="923" spans="1:80">
      <c r="A923" s="287"/>
      <c r="B923" s="290"/>
      <c r="C923" s="291" t="s">
        <v>1109</v>
      </c>
      <c r="D923" s="292"/>
      <c r="E923" s="293">
        <v>42.64</v>
      </c>
      <c r="F923" s="294"/>
      <c r="G923" s="295"/>
      <c r="H923" s="296"/>
      <c r="I923" s="288"/>
      <c r="J923" s="297"/>
      <c r="K923" s="288"/>
      <c r="M923" s="289" t="s">
        <v>1109</v>
      </c>
      <c r="O923" s="278"/>
    </row>
    <row r="924" spans="1:80">
      <c r="A924" s="287"/>
      <c r="B924" s="290"/>
      <c r="C924" s="291" t="s">
        <v>1110</v>
      </c>
      <c r="D924" s="292"/>
      <c r="E924" s="293">
        <v>39.659999999999997</v>
      </c>
      <c r="F924" s="294"/>
      <c r="G924" s="295"/>
      <c r="H924" s="296"/>
      <c r="I924" s="288"/>
      <c r="J924" s="297"/>
      <c r="K924" s="288"/>
      <c r="M924" s="289" t="s">
        <v>1110</v>
      </c>
      <c r="O924" s="278"/>
    </row>
    <row r="925" spans="1:80">
      <c r="A925" s="287"/>
      <c r="B925" s="290"/>
      <c r="C925" s="291" t="s">
        <v>1111</v>
      </c>
      <c r="D925" s="292"/>
      <c r="E925" s="293">
        <v>2.2799999999999998</v>
      </c>
      <c r="F925" s="294"/>
      <c r="G925" s="295"/>
      <c r="H925" s="296"/>
      <c r="I925" s="288"/>
      <c r="J925" s="297"/>
      <c r="K925" s="288"/>
      <c r="M925" s="289" t="s">
        <v>1111</v>
      </c>
      <c r="O925" s="278"/>
    </row>
    <row r="926" spans="1:80" ht="22.5">
      <c r="A926" s="279">
        <v>239</v>
      </c>
      <c r="B926" s="280" t="s">
        <v>1112</v>
      </c>
      <c r="C926" s="281" t="s">
        <v>1113</v>
      </c>
      <c r="D926" s="282" t="s">
        <v>338</v>
      </c>
      <c r="E926" s="283">
        <v>383.6</v>
      </c>
      <c r="F926" s="283">
        <v>0</v>
      </c>
      <c r="G926" s="284">
        <f>E926*F926</f>
        <v>0</v>
      </c>
      <c r="H926" s="285">
        <v>3.9999999999984499E-5</v>
      </c>
      <c r="I926" s="286">
        <f>E926*H926</f>
        <v>1.5343999999994055E-2</v>
      </c>
      <c r="J926" s="285">
        <v>0</v>
      </c>
      <c r="K926" s="286">
        <f>E926*J926</f>
        <v>0</v>
      </c>
      <c r="O926" s="278">
        <v>2</v>
      </c>
      <c r="AA926" s="247">
        <v>1</v>
      </c>
      <c r="AB926" s="247">
        <v>0</v>
      </c>
      <c r="AC926" s="247">
        <v>0</v>
      </c>
      <c r="AZ926" s="247">
        <v>2</v>
      </c>
      <c r="BA926" s="247">
        <f>IF(AZ926=1,G926,0)</f>
        <v>0</v>
      </c>
      <c r="BB926" s="247">
        <f>IF(AZ926=2,G926,0)</f>
        <v>0</v>
      </c>
      <c r="BC926" s="247">
        <f>IF(AZ926=3,G926,0)</f>
        <v>0</v>
      </c>
      <c r="BD926" s="247">
        <f>IF(AZ926=4,G926,0)</f>
        <v>0</v>
      </c>
      <c r="BE926" s="247">
        <f>IF(AZ926=5,G926,0)</f>
        <v>0</v>
      </c>
      <c r="CA926" s="278">
        <v>1</v>
      </c>
      <c r="CB926" s="278">
        <v>0</v>
      </c>
    </row>
    <row r="927" spans="1:80">
      <c r="A927" s="287"/>
      <c r="B927" s="290"/>
      <c r="C927" s="291" t="s">
        <v>1114</v>
      </c>
      <c r="D927" s="292"/>
      <c r="E927" s="293">
        <v>0</v>
      </c>
      <c r="F927" s="294"/>
      <c r="G927" s="295"/>
      <c r="H927" s="296"/>
      <c r="I927" s="288"/>
      <c r="J927" s="297"/>
      <c r="K927" s="288"/>
      <c r="M927" s="289" t="s">
        <v>1114</v>
      </c>
      <c r="O927" s="278"/>
    </row>
    <row r="928" spans="1:80">
      <c r="A928" s="287"/>
      <c r="B928" s="290"/>
      <c r="C928" s="291" t="s">
        <v>736</v>
      </c>
      <c r="D928" s="292"/>
      <c r="E928" s="293">
        <v>0</v>
      </c>
      <c r="F928" s="294"/>
      <c r="G928" s="295"/>
      <c r="H928" s="296"/>
      <c r="I928" s="288"/>
      <c r="J928" s="297"/>
      <c r="K928" s="288"/>
      <c r="M928" s="289" t="s">
        <v>736</v>
      </c>
      <c r="O928" s="278"/>
    </row>
    <row r="929" spans="1:15">
      <c r="A929" s="287"/>
      <c r="B929" s="290"/>
      <c r="C929" s="291" t="s">
        <v>1115</v>
      </c>
      <c r="D929" s="292"/>
      <c r="E929" s="293">
        <v>9.6999999999999993</v>
      </c>
      <c r="F929" s="294"/>
      <c r="G929" s="295"/>
      <c r="H929" s="296"/>
      <c r="I929" s="288"/>
      <c r="J929" s="297"/>
      <c r="K929" s="288"/>
      <c r="M929" s="289" t="s">
        <v>1115</v>
      </c>
      <c r="O929" s="278"/>
    </row>
    <row r="930" spans="1:15">
      <c r="A930" s="287"/>
      <c r="B930" s="290"/>
      <c r="C930" s="291" t="s">
        <v>1116</v>
      </c>
      <c r="D930" s="292"/>
      <c r="E930" s="293">
        <v>3.9</v>
      </c>
      <c r="F930" s="294"/>
      <c r="G930" s="295"/>
      <c r="H930" s="296"/>
      <c r="I930" s="288"/>
      <c r="J930" s="297"/>
      <c r="K930" s="288"/>
      <c r="M930" s="289" t="s">
        <v>1116</v>
      </c>
      <c r="O930" s="278"/>
    </row>
    <row r="931" spans="1:15">
      <c r="A931" s="287"/>
      <c r="B931" s="290"/>
      <c r="C931" s="291" t="s">
        <v>1117</v>
      </c>
      <c r="D931" s="292"/>
      <c r="E931" s="293">
        <v>4.2</v>
      </c>
      <c r="F931" s="294"/>
      <c r="G931" s="295"/>
      <c r="H931" s="296"/>
      <c r="I931" s="288"/>
      <c r="J931" s="297"/>
      <c r="K931" s="288"/>
      <c r="M931" s="289" t="s">
        <v>1117</v>
      </c>
      <c r="O931" s="278"/>
    </row>
    <row r="932" spans="1:15">
      <c r="A932" s="287"/>
      <c r="B932" s="290"/>
      <c r="C932" s="291" t="s">
        <v>1118</v>
      </c>
      <c r="D932" s="292"/>
      <c r="E932" s="293">
        <v>6.6</v>
      </c>
      <c r="F932" s="294"/>
      <c r="G932" s="295"/>
      <c r="H932" s="296"/>
      <c r="I932" s="288"/>
      <c r="J932" s="297"/>
      <c r="K932" s="288"/>
      <c r="M932" s="289" t="s">
        <v>1118</v>
      </c>
      <c r="O932" s="278"/>
    </row>
    <row r="933" spans="1:15">
      <c r="A933" s="287"/>
      <c r="B933" s="290"/>
      <c r="C933" s="291" t="s">
        <v>1119</v>
      </c>
      <c r="D933" s="292"/>
      <c r="E933" s="293">
        <v>3.6</v>
      </c>
      <c r="F933" s="294"/>
      <c r="G933" s="295"/>
      <c r="H933" s="296"/>
      <c r="I933" s="288"/>
      <c r="J933" s="297"/>
      <c r="K933" s="288"/>
      <c r="M933" s="289" t="s">
        <v>1119</v>
      </c>
      <c r="O933" s="278"/>
    </row>
    <row r="934" spans="1:15">
      <c r="A934" s="287"/>
      <c r="B934" s="290"/>
      <c r="C934" s="291" t="s">
        <v>1120</v>
      </c>
      <c r="D934" s="292"/>
      <c r="E934" s="293">
        <v>5</v>
      </c>
      <c r="F934" s="294"/>
      <c r="G934" s="295"/>
      <c r="H934" s="296"/>
      <c r="I934" s="288"/>
      <c r="J934" s="297"/>
      <c r="K934" s="288"/>
      <c r="M934" s="289" t="s">
        <v>1120</v>
      </c>
      <c r="O934" s="278"/>
    </row>
    <row r="935" spans="1:15">
      <c r="A935" s="287"/>
      <c r="B935" s="290"/>
      <c r="C935" s="291" t="s">
        <v>1121</v>
      </c>
      <c r="D935" s="292"/>
      <c r="E935" s="293">
        <v>3.7</v>
      </c>
      <c r="F935" s="294"/>
      <c r="G935" s="295"/>
      <c r="H935" s="296"/>
      <c r="I935" s="288"/>
      <c r="J935" s="297"/>
      <c r="K935" s="288"/>
      <c r="M935" s="289" t="s">
        <v>1121</v>
      </c>
      <c r="O935" s="278"/>
    </row>
    <row r="936" spans="1:15">
      <c r="A936" s="287"/>
      <c r="B936" s="290"/>
      <c r="C936" s="291" t="s">
        <v>1122</v>
      </c>
      <c r="D936" s="292"/>
      <c r="E936" s="293">
        <v>17.7</v>
      </c>
      <c r="F936" s="294"/>
      <c r="G936" s="295"/>
      <c r="H936" s="296"/>
      <c r="I936" s="288"/>
      <c r="J936" s="297"/>
      <c r="K936" s="288"/>
      <c r="M936" s="289" t="s">
        <v>1122</v>
      </c>
      <c r="O936" s="278"/>
    </row>
    <row r="937" spans="1:15">
      <c r="A937" s="287"/>
      <c r="B937" s="290"/>
      <c r="C937" s="291" t="s">
        <v>1123</v>
      </c>
      <c r="D937" s="292"/>
      <c r="E937" s="293">
        <v>5.0999999999999996</v>
      </c>
      <c r="F937" s="294"/>
      <c r="G937" s="295"/>
      <c r="H937" s="296"/>
      <c r="I937" s="288"/>
      <c r="J937" s="297"/>
      <c r="K937" s="288"/>
      <c r="M937" s="289" t="s">
        <v>1123</v>
      </c>
      <c r="O937" s="278"/>
    </row>
    <row r="938" spans="1:15">
      <c r="A938" s="287"/>
      <c r="B938" s="290"/>
      <c r="C938" s="291" t="s">
        <v>123</v>
      </c>
      <c r="D938" s="292"/>
      <c r="E938" s="293">
        <v>0</v>
      </c>
      <c r="F938" s="294"/>
      <c r="G938" s="295"/>
      <c r="H938" s="296"/>
      <c r="I938" s="288"/>
      <c r="J938" s="297"/>
      <c r="K938" s="288"/>
      <c r="M938" s="289">
        <v>0</v>
      </c>
      <c r="O938" s="278"/>
    </row>
    <row r="939" spans="1:15">
      <c r="A939" s="287"/>
      <c r="B939" s="290"/>
      <c r="C939" s="291" t="s">
        <v>759</v>
      </c>
      <c r="D939" s="292"/>
      <c r="E939" s="293">
        <v>0</v>
      </c>
      <c r="F939" s="294"/>
      <c r="G939" s="295"/>
      <c r="H939" s="296"/>
      <c r="I939" s="288"/>
      <c r="J939" s="297"/>
      <c r="K939" s="288"/>
      <c r="M939" s="289" t="s">
        <v>759</v>
      </c>
      <c r="O939" s="278"/>
    </row>
    <row r="940" spans="1:15">
      <c r="A940" s="287"/>
      <c r="B940" s="290"/>
      <c r="C940" s="291" t="s">
        <v>1124</v>
      </c>
      <c r="D940" s="292"/>
      <c r="E940" s="293">
        <v>10.6</v>
      </c>
      <c r="F940" s="294"/>
      <c r="G940" s="295"/>
      <c r="H940" s="296"/>
      <c r="I940" s="288"/>
      <c r="J940" s="297"/>
      <c r="K940" s="288"/>
      <c r="M940" s="289" t="s">
        <v>1124</v>
      </c>
      <c r="O940" s="278"/>
    </row>
    <row r="941" spans="1:15">
      <c r="A941" s="287"/>
      <c r="B941" s="290"/>
      <c r="C941" s="291" t="s">
        <v>1125</v>
      </c>
      <c r="D941" s="292"/>
      <c r="E941" s="293">
        <v>5.2</v>
      </c>
      <c r="F941" s="294"/>
      <c r="G941" s="295"/>
      <c r="H941" s="296"/>
      <c r="I941" s="288"/>
      <c r="J941" s="297"/>
      <c r="K941" s="288"/>
      <c r="M941" s="289" t="s">
        <v>1125</v>
      </c>
      <c r="O941" s="278"/>
    </row>
    <row r="942" spans="1:15">
      <c r="A942" s="287"/>
      <c r="B942" s="290"/>
      <c r="C942" s="291" t="s">
        <v>123</v>
      </c>
      <c r="D942" s="292"/>
      <c r="E942" s="293">
        <v>0</v>
      </c>
      <c r="F942" s="294"/>
      <c r="G942" s="295"/>
      <c r="H942" s="296"/>
      <c r="I942" s="288"/>
      <c r="J942" s="297"/>
      <c r="K942" s="288"/>
      <c r="M942" s="289">
        <v>0</v>
      </c>
      <c r="O942" s="278"/>
    </row>
    <row r="943" spans="1:15">
      <c r="A943" s="287"/>
      <c r="B943" s="290"/>
      <c r="C943" s="291" t="s">
        <v>1016</v>
      </c>
      <c r="D943" s="292"/>
      <c r="E943" s="293">
        <v>0</v>
      </c>
      <c r="F943" s="294"/>
      <c r="G943" s="295"/>
      <c r="H943" s="296"/>
      <c r="I943" s="288"/>
      <c r="J943" s="297"/>
      <c r="K943" s="288"/>
      <c r="M943" s="289" t="s">
        <v>1016</v>
      </c>
      <c r="O943" s="278"/>
    </row>
    <row r="944" spans="1:15">
      <c r="A944" s="287"/>
      <c r="B944" s="290"/>
      <c r="C944" s="291" t="s">
        <v>1126</v>
      </c>
      <c r="D944" s="292"/>
      <c r="E944" s="293">
        <v>6.34</v>
      </c>
      <c r="F944" s="294"/>
      <c r="G944" s="295"/>
      <c r="H944" s="296"/>
      <c r="I944" s="288"/>
      <c r="J944" s="297"/>
      <c r="K944" s="288"/>
      <c r="M944" s="289" t="s">
        <v>1126</v>
      </c>
      <c r="O944" s="278"/>
    </row>
    <row r="945" spans="1:15">
      <c r="A945" s="287"/>
      <c r="B945" s="290"/>
      <c r="C945" s="291" t="s">
        <v>1127</v>
      </c>
      <c r="D945" s="292"/>
      <c r="E945" s="293">
        <v>6.54</v>
      </c>
      <c r="F945" s="294"/>
      <c r="G945" s="295"/>
      <c r="H945" s="296"/>
      <c r="I945" s="288"/>
      <c r="J945" s="297"/>
      <c r="K945" s="288"/>
      <c r="M945" s="289" t="s">
        <v>1127</v>
      </c>
      <c r="O945" s="278"/>
    </row>
    <row r="946" spans="1:15">
      <c r="A946" s="287"/>
      <c r="B946" s="290"/>
      <c r="C946" s="291" t="s">
        <v>1128</v>
      </c>
      <c r="D946" s="292"/>
      <c r="E946" s="293">
        <v>4.45</v>
      </c>
      <c r="F946" s="294"/>
      <c r="G946" s="295"/>
      <c r="H946" s="296"/>
      <c r="I946" s="288"/>
      <c r="J946" s="297"/>
      <c r="K946" s="288"/>
      <c r="M946" s="289" t="s">
        <v>1128</v>
      </c>
      <c r="O946" s="278"/>
    </row>
    <row r="947" spans="1:15">
      <c r="A947" s="287"/>
      <c r="B947" s="290"/>
      <c r="C947" s="291" t="s">
        <v>123</v>
      </c>
      <c r="D947" s="292"/>
      <c r="E947" s="293">
        <v>0</v>
      </c>
      <c r="F947" s="294"/>
      <c r="G947" s="295"/>
      <c r="H947" s="296"/>
      <c r="I947" s="288"/>
      <c r="J947" s="297"/>
      <c r="K947" s="288"/>
      <c r="M947" s="289">
        <v>0</v>
      </c>
      <c r="O947" s="278"/>
    </row>
    <row r="948" spans="1:15">
      <c r="A948" s="287"/>
      <c r="B948" s="290"/>
      <c r="C948" s="291" t="s">
        <v>1129</v>
      </c>
      <c r="D948" s="292"/>
      <c r="E948" s="293">
        <v>0</v>
      </c>
      <c r="F948" s="294"/>
      <c r="G948" s="295"/>
      <c r="H948" s="296"/>
      <c r="I948" s="288"/>
      <c r="J948" s="297"/>
      <c r="K948" s="288"/>
      <c r="M948" s="289" t="s">
        <v>1129</v>
      </c>
      <c r="O948" s="278"/>
    </row>
    <row r="949" spans="1:15">
      <c r="A949" s="287"/>
      <c r="B949" s="290"/>
      <c r="C949" s="291" t="s">
        <v>736</v>
      </c>
      <c r="D949" s="292"/>
      <c r="E949" s="293">
        <v>0</v>
      </c>
      <c r="F949" s="294"/>
      <c r="G949" s="295"/>
      <c r="H949" s="296"/>
      <c r="I949" s="288"/>
      <c r="J949" s="297"/>
      <c r="K949" s="288"/>
      <c r="M949" s="289" t="s">
        <v>736</v>
      </c>
      <c r="O949" s="278"/>
    </row>
    <row r="950" spans="1:15">
      <c r="A950" s="287"/>
      <c r="B950" s="290"/>
      <c r="C950" s="291" t="s">
        <v>1130</v>
      </c>
      <c r="D950" s="292"/>
      <c r="E950" s="293">
        <v>29.7</v>
      </c>
      <c r="F950" s="294"/>
      <c r="G950" s="295"/>
      <c r="H950" s="296"/>
      <c r="I950" s="288"/>
      <c r="J950" s="297"/>
      <c r="K950" s="288"/>
      <c r="M950" s="289" t="s">
        <v>1130</v>
      </c>
      <c r="O950" s="278"/>
    </row>
    <row r="951" spans="1:15">
      <c r="A951" s="287"/>
      <c r="B951" s="290"/>
      <c r="C951" s="291" t="s">
        <v>1131</v>
      </c>
      <c r="D951" s="292"/>
      <c r="E951" s="293">
        <v>18.8</v>
      </c>
      <c r="F951" s="294"/>
      <c r="G951" s="295"/>
      <c r="H951" s="296"/>
      <c r="I951" s="288"/>
      <c r="J951" s="297"/>
      <c r="K951" s="288"/>
      <c r="M951" s="289" t="s">
        <v>1131</v>
      </c>
      <c r="O951" s="278"/>
    </row>
    <row r="952" spans="1:15">
      <c r="A952" s="287"/>
      <c r="B952" s="290"/>
      <c r="C952" s="291" t="s">
        <v>1132</v>
      </c>
      <c r="D952" s="292"/>
      <c r="E952" s="293">
        <v>13.8</v>
      </c>
      <c r="F952" s="294"/>
      <c r="G952" s="295"/>
      <c r="H952" s="296"/>
      <c r="I952" s="288"/>
      <c r="J952" s="297"/>
      <c r="K952" s="288"/>
      <c r="M952" s="289" t="s">
        <v>1132</v>
      </c>
      <c r="O952" s="278"/>
    </row>
    <row r="953" spans="1:15">
      <c r="A953" s="287"/>
      <c r="B953" s="290"/>
      <c r="C953" s="291" t="s">
        <v>1133</v>
      </c>
      <c r="D953" s="292"/>
      <c r="E953" s="293">
        <v>13.4</v>
      </c>
      <c r="F953" s="294"/>
      <c r="G953" s="295"/>
      <c r="H953" s="296"/>
      <c r="I953" s="288"/>
      <c r="J953" s="297"/>
      <c r="K953" s="288"/>
      <c r="M953" s="289" t="s">
        <v>1133</v>
      </c>
      <c r="O953" s="278"/>
    </row>
    <row r="954" spans="1:15">
      <c r="A954" s="287"/>
      <c r="B954" s="290"/>
      <c r="C954" s="291" t="s">
        <v>1134</v>
      </c>
      <c r="D954" s="292"/>
      <c r="E954" s="293">
        <v>19.600000000000001</v>
      </c>
      <c r="F954" s="294"/>
      <c r="G954" s="295"/>
      <c r="H954" s="296"/>
      <c r="I954" s="288"/>
      <c r="J954" s="297"/>
      <c r="K954" s="288"/>
      <c r="M954" s="289" t="s">
        <v>1134</v>
      </c>
      <c r="O954" s="278"/>
    </row>
    <row r="955" spans="1:15">
      <c r="A955" s="287"/>
      <c r="B955" s="290"/>
      <c r="C955" s="291" t="s">
        <v>123</v>
      </c>
      <c r="D955" s="292"/>
      <c r="E955" s="293">
        <v>0</v>
      </c>
      <c r="F955" s="294"/>
      <c r="G955" s="295"/>
      <c r="H955" s="296"/>
      <c r="I955" s="288"/>
      <c r="J955" s="297"/>
      <c r="K955" s="288"/>
      <c r="M955" s="289">
        <v>0</v>
      </c>
      <c r="O955" s="278"/>
    </row>
    <row r="956" spans="1:15">
      <c r="A956" s="287"/>
      <c r="B956" s="290"/>
      <c r="C956" s="291" t="s">
        <v>759</v>
      </c>
      <c r="D956" s="292"/>
      <c r="E956" s="293">
        <v>0</v>
      </c>
      <c r="F956" s="294"/>
      <c r="G956" s="295"/>
      <c r="H956" s="296"/>
      <c r="I956" s="288"/>
      <c r="J956" s="297"/>
      <c r="K956" s="288"/>
      <c r="M956" s="289" t="s">
        <v>759</v>
      </c>
      <c r="O956" s="278"/>
    </row>
    <row r="957" spans="1:15">
      <c r="A957" s="287"/>
      <c r="B957" s="290"/>
      <c r="C957" s="291" t="s">
        <v>1135</v>
      </c>
      <c r="D957" s="292"/>
      <c r="E957" s="293">
        <v>2.75</v>
      </c>
      <c r="F957" s="294"/>
      <c r="G957" s="295"/>
      <c r="H957" s="296"/>
      <c r="I957" s="288"/>
      <c r="J957" s="297"/>
      <c r="K957" s="288"/>
      <c r="M957" s="289" t="s">
        <v>1135</v>
      </c>
      <c r="O957" s="278"/>
    </row>
    <row r="958" spans="1:15">
      <c r="A958" s="287"/>
      <c r="B958" s="290"/>
      <c r="C958" s="291" t="s">
        <v>1136</v>
      </c>
      <c r="D958" s="292"/>
      <c r="E958" s="293">
        <v>7.85</v>
      </c>
      <c r="F958" s="294"/>
      <c r="G958" s="295"/>
      <c r="H958" s="296"/>
      <c r="I958" s="288"/>
      <c r="J958" s="297"/>
      <c r="K958" s="288"/>
      <c r="M958" s="289" t="s">
        <v>1136</v>
      </c>
      <c r="O958" s="278"/>
    </row>
    <row r="959" spans="1:15">
      <c r="A959" s="287"/>
      <c r="B959" s="290"/>
      <c r="C959" s="291" t="s">
        <v>1137</v>
      </c>
      <c r="D959" s="292"/>
      <c r="E959" s="293">
        <v>7.8</v>
      </c>
      <c r="F959" s="294"/>
      <c r="G959" s="295"/>
      <c r="H959" s="296"/>
      <c r="I959" s="288"/>
      <c r="J959" s="297"/>
      <c r="K959" s="288"/>
      <c r="M959" s="289" t="s">
        <v>1137</v>
      </c>
      <c r="O959" s="278"/>
    </row>
    <row r="960" spans="1:15">
      <c r="A960" s="287"/>
      <c r="B960" s="290"/>
      <c r="C960" s="291" t="s">
        <v>1138</v>
      </c>
      <c r="D960" s="292"/>
      <c r="E960" s="293">
        <v>3.85</v>
      </c>
      <c r="F960" s="294"/>
      <c r="G960" s="295"/>
      <c r="H960" s="296"/>
      <c r="I960" s="288"/>
      <c r="J960" s="297"/>
      <c r="K960" s="288"/>
      <c r="M960" s="289" t="s">
        <v>1138</v>
      </c>
      <c r="O960" s="278"/>
    </row>
    <row r="961" spans="1:80">
      <c r="A961" s="287"/>
      <c r="B961" s="290"/>
      <c r="C961" s="291" t="s">
        <v>123</v>
      </c>
      <c r="D961" s="292"/>
      <c r="E961" s="293">
        <v>0</v>
      </c>
      <c r="F961" s="294"/>
      <c r="G961" s="295"/>
      <c r="H961" s="296"/>
      <c r="I961" s="288"/>
      <c r="J961" s="297"/>
      <c r="K961" s="288"/>
      <c r="M961" s="289">
        <v>0</v>
      </c>
      <c r="O961" s="278"/>
    </row>
    <row r="962" spans="1:80">
      <c r="A962" s="287"/>
      <c r="B962" s="290"/>
      <c r="C962" s="291" t="s">
        <v>1016</v>
      </c>
      <c r="D962" s="292"/>
      <c r="E962" s="293">
        <v>0</v>
      </c>
      <c r="F962" s="294"/>
      <c r="G962" s="295"/>
      <c r="H962" s="296"/>
      <c r="I962" s="288"/>
      <c r="J962" s="297"/>
      <c r="K962" s="288"/>
      <c r="M962" s="289" t="s">
        <v>1016</v>
      </c>
      <c r="O962" s="278"/>
    </row>
    <row r="963" spans="1:80">
      <c r="A963" s="287"/>
      <c r="B963" s="290"/>
      <c r="C963" s="291" t="s">
        <v>1139</v>
      </c>
      <c r="D963" s="292"/>
      <c r="E963" s="293">
        <v>9.18</v>
      </c>
      <c r="F963" s="294"/>
      <c r="G963" s="295"/>
      <c r="H963" s="296"/>
      <c r="I963" s="288"/>
      <c r="J963" s="297"/>
      <c r="K963" s="288"/>
      <c r="M963" s="289" t="s">
        <v>1139</v>
      </c>
      <c r="O963" s="278"/>
    </row>
    <row r="964" spans="1:80">
      <c r="A964" s="287"/>
      <c r="B964" s="290"/>
      <c r="C964" s="291" t="s">
        <v>1140</v>
      </c>
      <c r="D964" s="292"/>
      <c r="E964" s="293">
        <v>6.42</v>
      </c>
      <c r="F964" s="294"/>
      <c r="G964" s="295"/>
      <c r="H964" s="296"/>
      <c r="I964" s="288"/>
      <c r="J964" s="297"/>
      <c r="K964" s="288"/>
      <c r="M964" s="289" t="s">
        <v>1140</v>
      </c>
      <c r="O964" s="278"/>
    </row>
    <row r="965" spans="1:80">
      <c r="A965" s="287"/>
      <c r="B965" s="290"/>
      <c r="C965" s="291" t="s">
        <v>1141</v>
      </c>
      <c r="D965" s="292"/>
      <c r="E965" s="293">
        <v>4.88</v>
      </c>
      <c r="F965" s="294"/>
      <c r="G965" s="295"/>
      <c r="H965" s="296"/>
      <c r="I965" s="288"/>
      <c r="J965" s="297"/>
      <c r="K965" s="288"/>
      <c r="M965" s="289" t="s">
        <v>1141</v>
      </c>
      <c r="O965" s="278"/>
    </row>
    <row r="966" spans="1:80">
      <c r="A966" s="287"/>
      <c r="B966" s="290"/>
      <c r="C966" s="291" t="s">
        <v>1142</v>
      </c>
      <c r="D966" s="292"/>
      <c r="E966" s="293">
        <v>2.35</v>
      </c>
      <c r="F966" s="294"/>
      <c r="G966" s="295"/>
      <c r="H966" s="296"/>
      <c r="I966" s="288"/>
      <c r="J966" s="297"/>
      <c r="K966" s="288"/>
      <c r="M966" s="289" t="s">
        <v>1142</v>
      </c>
      <c r="O966" s="278"/>
    </row>
    <row r="967" spans="1:80">
      <c r="A967" s="287"/>
      <c r="B967" s="290"/>
      <c r="C967" s="291" t="s">
        <v>1143</v>
      </c>
      <c r="D967" s="292"/>
      <c r="E967" s="293">
        <v>3.95</v>
      </c>
      <c r="F967" s="294"/>
      <c r="G967" s="295"/>
      <c r="H967" s="296"/>
      <c r="I967" s="288"/>
      <c r="J967" s="297"/>
      <c r="K967" s="288"/>
      <c r="M967" s="289" t="s">
        <v>1143</v>
      </c>
      <c r="O967" s="278"/>
    </row>
    <row r="968" spans="1:80">
      <c r="A968" s="287"/>
      <c r="B968" s="290"/>
      <c r="C968" s="291" t="s">
        <v>1144</v>
      </c>
      <c r="D968" s="292"/>
      <c r="E968" s="293">
        <v>0</v>
      </c>
      <c r="F968" s="294"/>
      <c r="G968" s="295"/>
      <c r="H968" s="296"/>
      <c r="I968" s="288"/>
      <c r="J968" s="297"/>
      <c r="K968" s="288"/>
      <c r="M968" s="289" t="s">
        <v>1144</v>
      </c>
      <c r="O968" s="278"/>
    </row>
    <row r="969" spans="1:80">
      <c r="A969" s="287"/>
      <c r="B969" s="290"/>
      <c r="C969" s="291" t="s">
        <v>1145</v>
      </c>
      <c r="D969" s="292"/>
      <c r="E969" s="293">
        <v>4.5</v>
      </c>
      <c r="F969" s="294"/>
      <c r="G969" s="295"/>
      <c r="H969" s="296"/>
      <c r="I969" s="288"/>
      <c r="J969" s="297"/>
      <c r="K969" s="288"/>
      <c r="M969" s="289" t="s">
        <v>1145</v>
      </c>
      <c r="O969" s="278"/>
    </row>
    <row r="970" spans="1:80">
      <c r="A970" s="287"/>
      <c r="B970" s="290"/>
      <c r="C970" s="291" t="s">
        <v>1146</v>
      </c>
      <c r="D970" s="292"/>
      <c r="E970" s="293">
        <v>10.1</v>
      </c>
      <c r="F970" s="294"/>
      <c r="G970" s="295"/>
      <c r="H970" s="296"/>
      <c r="I970" s="288"/>
      <c r="J970" s="297"/>
      <c r="K970" s="288"/>
      <c r="M970" s="289" t="s">
        <v>1146</v>
      </c>
      <c r="O970" s="278"/>
    </row>
    <row r="971" spans="1:80">
      <c r="A971" s="287"/>
      <c r="B971" s="290"/>
      <c r="C971" s="291" t="s">
        <v>1147</v>
      </c>
      <c r="D971" s="292"/>
      <c r="E971" s="293">
        <v>13.89</v>
      </c>
      <c r="F971" s="294"/>
      <c r="G971" s="295"/>
      <c r="H971" s="296"/>
      <c r="I971" s="288"/>
      <c r="J971" s="297"/>
      <c r="K971" s="288"/>
      <c r="M971" s="289" t="s">
        <v>1147</v>
      </c>
      <c r="O971" s="278"/>
    </row>
    <row r="972" spans="1:80">
      <c r="A972" s="287"/>
      <c r="B972" s="290"/>
      <c r="C972" s="291" t="s">
        <v>1148</v>
      </c>
      <c r="D972" s="292"/>
      <c r="E972" s="293">
        <v>9.85</v>
      </c>
      <c r="F972" s="294"/>
      <c r="G972" s="295"/>
      <c r="H972" s="296"/>
      <c r="I972" s="288"/>
      <c r="J972" s="297"/>
      <c r="K972" s="288"/>
      <c r="M972" s="289" t="s">
        <v>1148</v>
      </c>
      <c r="O972" s="278"/>
    </row>
    <row r="973" spans="1:80">
      <c r="A973" s="287"/>
      <c r="B973" s="290"/>
      <c r="C973" s="291" t="s">
        <v>123</v>
      </c>
      <c r="D973" s="292"/>
      <c r="E973" s="293">
        <v>0</v>
      </c>
      <c r="F973" s="294"/>
      <c r="G973" s="295"/>
      <c r="H973" s="296"/>
      <c r="I973" s="288"/>
      <c r="J973" s="297"/>
      <c r="K973" s="288"/>
      <c r="M973" s="289">
        <v>0</v>
      </c>
      <c r="O973" s="278"/>
    </row>
    <row r="974" spans="1:80" ht="22.5">
      <c r="A974" s="287"/>
      <c r="B974" s="290"/>
      <c r="C974" s="291" t="s">
        <v>1149</v>
      </c>
      <c r="D974" s="292"/>
      <c r="E974" s="293">
        <v>108.3</v>
      </c>
      <c r="F974" s="294"/>
      <c r="G974" s="295"/>
      <c r="H974" s="296"/>
      <c r="I974" s="288"/>
      <c r="J974" s="297"/>
      <c r="K974" s="288"/>
      <c r="M974" s="289" t="s">
        <v>1149</v>
      </c>
      <c r="O974" s="278"/>
    </row>
    <row r="975" spans="1:80">
      <c r="A975" s="279">
        <v>240</v>
      </c>
      <c r="B975" s="280" t="s">
        <v>1150</v>
      </c>
      <c r="C975" s="281" t="s">
        <v>1151</v>
      </c>
      <c r="D975" s="282" t="s">
        <v>227</v>
      </c>
      <c r="E975" s="283">
        <v>3.3285</v>
      </c>
      <c r="F975" s="283">
        <v>0</v>
      </c>
      <c r="G975" s="284">
        <f>E975*F975</f>
        <v>0</v>
      </c>
      <c r="H975" s="285">
        <v>3.5000000000000001E-3</v>
      </c>
      <c r="I975" s="286">
        <f>E975*H975</f>
        <v>1.164975E-2</v>
      </c>
      <c r="J975" s="285"/>
      <c r="K975" s="286">
        <f>E975*J975</f>
        <v>0</v>
      </c>
      <c r="O975" s="278">
        <v>2</v>
      </c>
      <c r="AA975" s="247">
        <v>3</v>
      </c>
      <c r="AB975" s="247">
        <v>7</v>
      </c>
      <c r="AC975" s="247">
        <v>28375464</v>
      </c>
      <c r="AZ975" s="247">
        <v>2</v>
      </c>
      <c r="BA975" s="247">
        <f>IF(AZ975=1,G975,0)</f>
        <v>0</v>
      </c>
      <c r="BB975" s="247">
        <f>IF(AZ975=2,G975,0)</f>
        <v>0</v>
      </c>
      <c r="BC975" s="247">
        <f>IF(AZ975=3,G975,0)</f>
        <v>0</v>
      </c>
      <c r="BD975" s="247">
        <f>IF(AZ975=4,G975,0)</f>
        <v>0</v>
      </c>
      <c r="BE975" s="247">
        <f>IF(AZ975=5,G975,0)</f>
        <v>0</v>
      </c>
      <c r="CA975" s="278">
        <v>3</v>
      </c>
      <c r="CB975" s="278">
        <v>7</v>
      </c>
    </row>
    <row r="976" spans="1:80">
      <c r="A976" s="287"/>
      <c r="B976" s="290"/>
      <c r="C976" s="291" t="s">
        <v>1152</v>
      </c>
      <c r="D976" s="292"/>
      <c r="E976" s="293">
        <v>3.3285</v>
      </c>
      <c r="F976" s="294"/>
      <c r="G976" s="295"/>
      <c r="H976" s="296"/>
      <c r="I976" s="288"/>
      <c r="J976" s="297"/>
      <c r="K976" s="288"/>
      <c r="M976" s="289" t="s">
        <v>1152</v>
      </c>
      <c r="O976" s="278"/>
    </row>
    <row r="977" spans="1:80">
      <c r="A977" s="279">
        <v>241</v>
      </c>
      <c r="B977" s="280" t="s">
        <v>1153</v>
      </c>
      <c r="C977" s="281" t="s">
        <v>1154</v>
      </c>
      <c r="D977" s="282" t="s">
        <v>106</v>
      </c>
      <c r="E977" s="283">
        <v>295.8854</v>
      </c>
      <c r="F977" s="283">
        <v>0</v>
      </c>
      <c r="G977" s="284">
        <f>E977*F977</f>
        <v>0</v>
      </c>
      <c r="H977" s="285">
        <v>0.02</v>
      </c>
      <c r="I977" s="286">
        <f>E977*H977</f>
        <v>5.9177080000000002</v>
      </c>
      <c r="J977" s="285"/>
      <c r="K977" s="286">
        <f>E977*J977</f>
        <v>0</v>
      </c>
      <c r="O977" s="278">
        <v>2</v>
      </c>
      <c r="AA977" s="247">
        <v>3</v>
      </c>
      <c r="AB977" s="247">
        <v>7</v>
      </c>
      <c r="AC977" s="247" t="s">
        <v>1153</v>
      </c>
      <c r="AZ977" s="247">
        <v>2</v>
      </c>
      <c r="BA977" s="247">
        <f>IF(AZ977=1,G977,0)</f>
        <v>0</v>
      </c>
      <c r="BB977" s="247">
        <f>IF(AZ977=2,G977,0)</f>
        <v>0</v>
      </c>
      <c r="BC977" s="247">
        <f>IF(AZ977=3,G977,0)</f>
        <v>0</v>
      </c>
      <c r="BD977" s="247">
        <f>IF(AZ977=4,G977,0)</f>
        <v>0</v>
      </c>
      <c r="BE977" s="247">
        <f>IF(AZ977=5,G977,0)</f>
        <v>0</v>
      </c>
      <c r="CA977" s="278">
        <v>3</v>
      </c>
      <c r="CB977" s="278">
        <v>7</v>
      </c>
    </row>
    <row r="978" spans="1:80">
      <c r="A978" s="287"/>
      <c r="B978" s="290"/>
      <c r="C978" s="291" t="s">
        <v>1155</v>
      </c>
      <c r="D978" s="292"/>
      <c r="E978" s="293">
        <v>130.7704</v>
      </c>
      <c r="F978" s="294"/>
      <c r="G978" s="295"/>
      <c r="H978" s="296"/>
      <c r="I978" s="288"/>
      <c r="J978" s="297"/>
      <c r="K978" s="288"/>
      <c r="M978" s="289" t="s">
        <v>1155</v>
      </c>
      <c r="O978" s="278"/>
    </row>
    <row r="979" spans="1:80">
      <c r="A979" s="287"/>
      <c r="B979" s="290"/>
      <c r="C979" s="291" t="s">
        <v>1156</v>
      </c>
      <c r="D979" s="292"/>
      <c r="E979" s="293">
        <v>163.80000000000001</v>
      </c>
      <c r="F979" s="294"/>
      <c r="G979" s="295"/>
      <c r="H979" s="296"/>
      <c r="I979" s="288"/>
      <c r="J979" s="297"/>
      <c r="K979" s="288"/>
      <c r="M979" s="289" t="s">
        <v>1156</v>
      </c>
      <c r="O979" s="278"/>
    </row>
    <row r="980" spans="1:80">
      <c r="A980" s="287"/>
      <c r="B980" s="290"/>
      <c r="C980" s="291" t="s">
        <v>1157</v>
      </c>
      <c r="D980" s="292"/>
      <c r="E980" s="293">
        <v>0.1915</v>
      </c>
      <c r="F980" s="294"/>
      <c r="G980" s="295"/>
      <c r="H980" s="296"/>
      <c r="I980" s="288"/>
      <c r="J980" s="297"/>
      <c r="K980" s="288"/>
      <c r="M980" s="289" t="s">
        <v>1157</v>
      </c>
      <c r="O980" s="278"/>
    </row>
    <row r="981" spans="1:80">
      <c r="A981" s="287"/>
      <c r="B981" s="290"/>
      <c r="C981" s="291" t="s">
        <v>1158</v>
      </c>
      <c r="D981" s="292"/>
      <c r="E981" s="293">
        <v>1.1234999999999999</v>
      </c>
      <c r="F981" s="294"/>
      <c r="G981" s="295"/>
      <c r="H981" s="296"/>
      <c r="I981" s="288"/>
      <c r="J981" s="297"/>
      <c r="K981" s="288"/>
      <c r="M981" s="289" t="s">
        <v>1158</v>
      </c>
      <c r="O981" s="278"/>
    </row>
    <row r="982" spans="1:80">
      <c r="A982" s="279">
        <v>242</v>
      </c>
      <c r="B982" s="280" t="s">
        <v>1159</v>
      </c>
      <c r="C982" s="281" t="s">
        <v>1160</v>
      </c>
      <c r="D982" s="282" t="s">
        <v>227</v>
      </c>
      <c r="E982" s="283">
        <v>89.344499999999996</v>
      </c>
      <c r="F982" s="283">
        <v>0</v>
      </c>
      <c r="G982" s="284">
        <f>E982*F982</f>
        <v>0</v>
      </c>
      <c r="H982" s="285">
        <v>7.0000000000000001E-3</v>
      </c>
      <c r="I982" s="286">
        <f>E982*H982</f>
        <v>0.62541150000000001</v>
      </c>
      <c r="J982" s="285"/>
      <c r="K982" s="286">
        <f>E982*J982</f>
        <v>0</v>
      </c>
      <c r="O982" s="278">
        <v>2</v>
      </c>
      <c r="AA982" s="247">
        <v>3</v>
      </c>
      <c r="AB982" s="247">
        <v>7</v>
      </c>
      <c r="AC982" s="247">
        <v>63140206</v>
      </c>
      <c r="AZ982" s="247">
        <v>2</v>
      </c>
      <c r="BA982" s="247">
        <f>IF(AZ982=1,G982,0)</f>
        <v>0</v>
      </c>
      <c r="BB982" s="247">
        <f>IF(AZ982=2,G982,0)</f>
        <v>0</v>
      </c>
      <c r="BC982" s="247">
        <f>IF(AZ982=3,G982,0)</f>
        <v>0</v>
      </c>
      <c r="BD982" s="247">
        <f>IF(AZ982=4,G982,0)</f>
        <v>0</v>
      </c>
      <c r="BE982" s="247">
        <f>IF(AZ982=5,G982,0)</f>
        <v>0</v>
      </c>
      <c r="CA982" s="278">
        <v>3</v>
      </c>
      <c r="CB982" s="278">
        <v>7</v>
      </c>
    </row>
    <row r="983" spans="1:80">
      <c r="A983" s="287"/>
      <c r="B983" s="290"/>
      <c r="C983" s="291" t="s">
        <v>1161</v>
      </c>
      <c r="D983" s="292"/>
      <c r="E983" s="293">
        <v>89.344499999999996</v>
      </c>
      <c r="F983" s="294"/>
      <c r="G983" s="295"/>
      <c r="H983" s="296"/>
      <c r="I983" s="288"/>
      <c r="J983" s="297"/>
      <c r="K983" s="288"/>
      <c r="M983" s="289" t="s">
        <v>1161</v>
      </c>
      <c r="O983" s="278"/>
    </row>
    <row r="984" spans="1:80">
      <c r="A984" s="279">
        <v>243</v>
      </c>
      <c r="B984" s="280" t="s">
        <v>1162</v>
      </c>
      <c r="C984" s="281" t="s">
        <v>1163</v>
      </c>
      <c r="D984" s="282" t="s">
        <v>227</v>
      </c>
      <c r="E984" s="283">
        <v>1227.3765000000001</v>
      </c>
      <c r="F984" s="283">
        <v>0</v>
      </c>
      <c r="G984" s="284">
        <f>E984*F984</f>
        <v>0</v>
      </c>
      <c r="H984" s="285">
        <v>9.9000000000000008E-3</v>
      </c>
      <c r="I984" s="286">
        <f>E984*H984</f>
        <v>12.151027350000001</v>
      </c>
      <c r="J984" s="285"/>
      <c r="K984" s="286">
        <f>E984*J984</f>
        <v>0</v>
      </c>
      <c r="O984" s="278">
        <v>2</v>
      </c>
      <c r="AA984" s="247">
        <v>3</v>
      </c>
      <c r="AB984" s="247">
        <v>7</v>
      </c>
      <c r="AC984" s="247" t="s">
        <v>1162</v>
      </c>
      <c r="AZ984" s="247">
        <v>2</v>
      </c>
      <c r="BA984" s="247">
        <f>IF(AZ984=1,G984,0)</f>
        <v>0</v>
      </c>
      <c r="BB984" s="247">
        <f>IF(AZ984=2,G984,0)</f>
        <v>0</v>
      </c>
      <c r="BC984" s="247">
        <f>IF(AZ984=3,G984,0)</f>
        <v>0</v>
      </c>
      <c r="BD984" s="247">
        <f>IF(AZ984=4,G984,0)</f>
        <v>0</v>
      </c>
      <c r="BE984" s="247">
        <f>IF(AZ984=5,G984,0)</f>
        <v>0</v>
      </c>
      <c r="CA984" s="278">
        <v>3</v>
      </c>
      <c r="CB984" s="278">
        <v>7</v>
      </c>
    </row>
    <row r="985" spans="1:80">
      <c r="A985" s="287"/>
      <c r="B985" s="290"/>
      <c r="C985" s="291" t="s">
        <v>1164</v>
      </c>
      <c r="D985" s="292"/>
      <c r="E985" s="293">
        <v>544.87649999999996</v>
      </c>
      <c r="F985" s="294"/>
      <c r="G985" s="295"/>
      <c r="H985" s="296"/>
      <c r="I985" s="288"/>
      <c r="J985" s="297"/>
      <c r="K985" s="288"/>
      <c r="M985" s="289" t="s">
        <v>1164</v>
      </c>
      <c r="O985" s="278"/>
    </row>
    <row r="986" spans="1:80">
      <c r="A986" s="287"/>
      <c r="B986" s="290"/>
      <c r="C986" s="291" t="s">
        <v>1072</v>
      </c>
      <c r="D986" s="292"/>
      <c r="E986" s="293">
        <v>682.5</v>
      </c>
      <c r="F986" s="294"/>
      <c r="G986" s="295"/>
      <c r="H986" s="296"/>
      <c r="I986" s="288"/>
      <c r="J986" s="297"/>
      <c r="K986" s="288"/>
      <c r="M986" s="289" t="s">
        <v>1072</v>
      </c>
      <c r="O986" s="278"/>
    </row>
    <row r="987" spans="1:80">
      <c r="A987" s="279">
        <v>244</v>
      </c>
      <c r="B987" s="280" t="s">
        <v>1165</v>
      </c>
      <c r="C987" s="281" t="s">
        <v>1166</v>
      </c>
      <c r="D987" s="282" t="s">
        <v>227</v>
      </c>
      <c r="E987" s="283">
        <v>89.344499999999996</v>
      </c>
      <c r="F987" s="283">
        <v>0</v>
      </c>
      <c r="G987" s="284">
        <f>E987*F987</f>
        <v>0</v>
      </c>
      <c r="H987" s="285">
        <v>1.24E-2</v>
      </c>
      <c r="I987" s="286">
        <f>E987*H987</f>
        <v>1.1078717999999999</v>
      </c>
      <c r="J987" s="285"/>
      <c r="K987" s="286">
        <f>E987*J987</f>
        <v>0</v>
      </c>
      <c r="O987" s="278">
        <v>2</v>
      </c>
      <c r="AA987" s="247">
        <v>3</v>
      </c>
      <c r="AB987" s="247">
        <v>7</v>
      </c>
      <c r="AC987" s="247">
        <v>63140218</v>
      </c>
      <c r="AZ987" s="247">
        <v>2</v>
      </c>
      <c r="BA987" s="247">
        <f>IF(AZ987=1,G987,0)</f>
        <v>0</v>
      </c>
      <c r="BB987" s="247">
        <f>IF(AZ987=2,G987,0)</f>
        <v>0</v>
      </c>
      <c r="BC987" s="247">
        <f>IF(AZ987=3,G987,0)</f>
        <v>0</v>
      </c>
      <c r="BD987" s="247">
        <f>IF(AZ987=4,G987,0)</f>
        <v>0</v>
      </c>
      <c r="BE987" s="247">
        <f>IF(AZ987=5,G987,0)</f>
        <v>0</v>
      </c>
      <c r="CA987" s="278">
        <v>3</v>
      </c>
      <c r="CB987" s="278">
        <v>7</v>
      </c>
    </row>
    <row r="988" spans="1:80">
      <c r="A988" s="287"/>
      <c r="B988" s="290"/>
      <c r="C988" s="291" t="s">
        <v>1167</v>
      </c>
      <c r="D988" s="292"/>
      <c r="E988" s="293">
        <v>89.344499999999996</v>
      </c>
      <c r="F988" s="294"/>
      <c r="G988" s="295"/>
      <c r="H988" s="296"/>
      <c r="I988" s="288"/>
      <c r="J988" s="297"/>
      <c r="K988" s="288"/>
      <c r="M988" s="289" t="s">
        <v>1167</v>
      </c>
      <c r="O988" s="278"/>
    </row>
    <row r="989" spans="1:80">
      <c r="A989" s="279">
        <v>245</v>
      </c>
      <c r="B989" s="280" t="s">
        <v>1168</v>
      </c>
      <c r="C989" s="281" t="s">
        <v>1169</v>
      </c>
      <c r="D989" s="282" t="s">
        <v>227</v>
      </c>
      <c r="E989" s="283">
        <v>84.650999999999996</v>
      </c>
      <c r="F989" s="283">
        <v>0</v>
      </c>
      <c r="G989" s="284">
        <f>E989*F989</f>
        <v>0</v>
      </c>
      <c r="H989" s="285">
        <v>6.4000000000000003E-3</v>
      </c>
      <c r="I989" s="286">
        <f>E989*H989</f>
        <v>0.54176639999999998</v>
      </c>
      <c r="J989" s="285"/>
      <c r="K989" s="286">
        <f>E989*J989</f>
        <v>0</v>
      </c>
      <c r="O989" s="278">
        <v>2</v>
      </c>
      <c r="AA989" s="247">
        <v>3</v>
      </c>
      <c r="AB989" s="247">
        <v>7</v>
      </c>
      <c r="AC989" s="247">
        <v>63151412</v>
      </c>
      <c r="AZ989" s="247">
        <v>2</v>
      </c>
      <c r="BA989" s="247">
        <f>IF(AZ989=1,G989,0)</f>
        <v>0</v>
      </c>
      <c r="BB989" s="247">
        <f>IF(AZ989=2,G989,0)</f>
        <v>0</v>
      </c>
      <c r="BC989" s="247">
        <f>IF(AZ989=3,G989,0)</f>
        <v>0</v>
      </c>
      <c r="BD989" s="247">
        <f>IF(AZ989=4,G989,0)</f>
        <v>0</v>
      </c>
      <c r="BE989" s="247">
        <f>IF(AZ989=5,G989,0)</f>
        <v>0</v>
      </c>
      <c r="CA989" s="278">
        <v>3</v>
      </c>
      <c r="CB989" s="278">
        <v>7</v>
      </c>
    </row>
    <row r="990" spans="1:80" ht="22.5">
      <c r="A990" s="287"/>
      <c r="B990" s="290"/>
      <c r="C990" s="291" t="s">
        <v>1170</v>
      </c>
      <c r="D990" s="292"/>
      <c r="E990" s="293">
        <v>84.650999999999996</v>
      </c>
      <c r="F990" s="294"/>
      <c r="G990" s="295"/>
      <c r="H990" s="296"/>
      <c r="I990" s="288"/>
      <c r="J990" s="297"/>
      <c r="K990" s="288"/>
      <c r="M990" s="289" t="s">
        <v>1170</v>
      </c>
      <c r="O990" s="278"/>
    </row>
    <row r="991" spans="1:80">
      <c r="A991" s="279">
        <v>246</v>
      </c>
      <c r="B991" s="280" t="s">
        <v>1171</v>
      </c>
      <c r="C991" s="281" t="s">
        <v>1172</v>
      </c>
      <c r="D991" s="282" t="s">
        <v>227</v>
      </c>
      <c r="E991" s="283">
        <v>172.83</v>
      </c>
      <c r="F991" s="283">
        <v>0</v>
      </c>
      <c r="G991" s="284">
        <f>E991*F991</f>
        <v>0</v>
      </c>
      <c r="H991" s="285">
        <v>1.5E-3</v>
      </c>
      <c r="I991" s="286">
        <f>E991*H991</f>
        <v>0.259245</v>
      </c>
      <c r="J991" s="285"/>
      <c r="K991" s="286">
        <f>E991*J991</f>
        <v>0</v>
      </c>
      <c r="O991" s="278">
        <v>2</v>
      </c>
      <c r="AA991" s="247">
        <v>12</v>
      </c>
      <c r="AB991" s="247">
        <v>1</v>
      </c>
      <c r="AC991" s="247">
        <v>59</v>
      </c>
      <c r="AZ991" s="247">
        <v>2</v>
      </c>
      <c r="BA991" s="247">
        <f>IF(AZ991=1,G991,0)</f>
        <v>0</v>
      </c>
      <c r="BB991" s="247">
        <f>IF(AZ991=2,G991,0)</f>
        <v>0</v>
      </c>
      <c r="BC991" s="247">
        <f>IF(AZ991=3,G991,0)</f>
        <v>0</v>
      </c>
      <c r="BD991" s="247">
        <f>IF(AZ991=4,G991,0)</f>
        <v>0</v>
      </c>
      <c r="BE991" s="247">
        <f>IF(AZ991=5,G991,0)</f>
        <v>0</v>
      </c>
      <c r="CA991" s="278">
        <v>12</v>
      </c>
      <c r="CB991" s="278">
        <v>1</v>
      </c>
    </row>
    <row r="992" spans="1:80">
      <c r="A992" s="287"/>
      <c r="B992" s="290"/>
      <c r="C992" s="291" t="s">
        <v>1173</v>
      </c>
      <c r="D992" s="292"/>
      <c r="E992" s="293">
        <v>172.83</v>
      </c>
      <c r="F992" s="294"/>
      <c r="G992" s="295"/>
      <c r="H992" s="296"/>
      <c r="I992" s="288"/>
      <c r="J992" s="297"/>
      <c r="K992" s="288"/>
      <c r="M992" s="289" t="s">
        <v>1173</v>
      </c>
      <c r="O992" s="278"/>
    </row>
    <row r="993" spans="1:80">
      <c r="A993" s="279">
        <v>247</v>
      </c>
      <c r="B993" s="280" t="s">
        <v>1174</v>
      </c>
      <c r="C993" s="281" t="s">
        <v>1175</v>
      </c>
      <c r="D993" s="282" t="s">
        <v>227</v>
      </c>
      <c r="E993" s="283">
        <v>2151.0300000000002</v>
      </c>
      <c r="F993" s="283">
        <v>0</v>
      </c>
      <c r="G993" s="284">
        <f>E993*F993</f>
        <v>0</v>
      </c>
      <c r="H993" s="285">
        <v>1.5E-3</v>
      </c>
      <c r="I993" s="286">
        <f>E993*H993</f>
        <v>3.2265450000000002</v>
      </c>
      <c r="J993" s="285"/>
      <c r="K993" s="286">
        <f>E993*J993</f>
        <v>0</v>
      </c>
      <c r="O993" s="278">
        <v>2</v>
      </c>
      <c r="AA993" s="247">
        <v>12</v>
      </c>
      <c r="AB993" s="247">
        <v>1</v>
      </c>
      <c r="AC993" s="247">
        <v>60</v>
      </c>
      <c r="AZ993" s="247">
        <v>2</v>
      </c>
      <c r="BA993" s="247">
        <f>IF(AZ993=1,G993,0)</f>
        <v>0</v>
      </c>
      <c r="BB993" s="247">
        <f>IF(AZ993=2,G993,0)</f>
        <v>0</v>
      </c>
      <c r="BC993" s="247">
        <f>IF(AZ993=3,G993,0)</f>
        <v>0</v>
      </c>
      <c r="BD993" s="247">
        <f>IF(AZ993=4,G993,0)</f>
        <v>0</v>
      </c>
      <c r="BE993" s="247">
        <f>IF(AZ993=5,G993,0)</f>
        <v>0</v>
      </c>
      <c r="CA993" s="278">
        <v>12</v>
      </c>
      <c r="CB993" s="278">
        <v>1</v>
      </c>
    </row>
    <row r="994" spans="1:80">
      <c r="A994" s="287"/>
      <c r="B994" s="290"/>
      <c r="C994" s="291" t="s">
        <v>1176</v>
      </c>
      <c r="D994" s="292"/>
      <c r="E994" s="293">
        <v>2151.0300000000002</v>
      </c>
      <c r="F994" s="294"/>
      <c r="G994" s="295"/>
      <c r="H994" s="296"/>
      <c r="I994" s="288"/>
      <c r="J994" s="297"/>
      <c r="K994" s="288"/>
      <c r="M994" s="289" t="s">
        <v>1176</v>
      </c>
      <c r="O994" s="278"/>
    </row>
    <row r="995" spans="1:80">
      <c r="A995" s="279">
        <v>248</v>
      </c>
      <c r="B995" s="280" t="s">
        <v>1177</v>
      </c>
      <c r="C995" s="281" t="s">
        <v>1178</v>
      </c>
      <c r="D995" s="282" t="s">
        <v>220</v>
      </c>
      <c r="E995" s="283">
        <v>24.663576760000002</v>
      </c>
      <c r="F995" s="283">
        <v>0</v>
      </c>
      <c r="G995" s="284">
        <f>E995*F995</f>
        <v>0</v>
      </c>
      <c r="H995" s="285">
        <v>0</v>
      </c>
      <c r="I995" s="286">
        <f>E995*H995</f>
        <v>0</v>
      </c>
      <c r="J995" s="285"/>
      <c r="K995" s="286">
        <f>E995*J995</f>
        <v>0</v>
      </c>
      <c r="O995" s="278">
        <v>2</v>
      </c>
      <c r="AA995" s="247">
        <v>7</v>
      </c>
      <c r="AB995" s="247">
        <v>1001</v>
      </c>
      <c r="AC995" s="247">
        <v>5</v>
      </c>
      <c r="AZ995" s="247">
        <v>2</v>
      </c>
      <c r="BA995" s="247">
        <f>IF(AZ995=1,G995,0)</f>
        <v>0</v>
      </c>
      <c r="BB995" s="247">
        <f>IF(AZ995=2,G995,0)</f>
        <v>0</v>
      </c>
      <c r="BC995" s="247">
        <f>IF(AZ995=3,G995,0)</f>
        <v>0</v>
      </c>
      <c r="BD995" s="247">
        <f>IF(AZ995=4,G995,0)</f>
        <v>0</v>
      </c>
      <c r="BE995" s="247">
        <f>IF(AZ995=5,G995,0)</f>
        <v>0</v>
      </c>
      <c r="CA995" s="278">
        <v>7</v>
      </c>
      <c r="CB995" s="278">
        <v>1001</v>
      </c>
    </row>
    <row r="996" spans="1:80">
      <c r="A996" s="298"/>
      <c r="B996" s="299" t="s">
        <v>96</v>
      </c>
      <c r="C996" s="300" t="s">
        <v>1078</v>
      </c>
      <c r="D996" s="301"/>
      <c r="E996" s="302"/>
      <c r="F996" s="303"/>
      <c r="G996" s="304">
        <f>SUM(G889:G995)</f>
        <v>0</v>
      </c>
      <c r="H996" s="305"/>
      <c r="I996" s="306">
        <f>SUM(I889:I995)</f>
        <v>24.663576759999984</v>
      </c>
      <c r="J996" s="305"/>
      <c r="K996" s="306">
        <f>SUM(K889:K995)</f>
        <v>0</v>
      </c>
      <c r="O996" s="278">
        <v>4</v>
      </c>
      <c r="BA996" s="307">
        <f>SUM(BA889:BA995)</f>
        <v>0</v>
      </c>
      <c r="BB996" s="307">
        <f>SUM(BB889:BB995)</f>
        <v>0</v>
      </c>
      <c r="BC996" s="307">
        <f>SUM(BC889:BC995)</f>
        <v>0</v>
      </c>
      <c r="BD996" s="307">
        <f>SUM(BD889:BD995)</f>
        <v>0</v>
      </c>
      <c r="BE996" s="307">
        <f>SUM(BE889:BE995)</f>
        <v>0</v>
      </c>
    </row>
    <row r="997" spans="1:80">
      <c r="A997" s="268" t="s">
        <v>93</v>
      </c>
      <c r="B997" s="269" t="s">
        <v>1179</v>
      </c>
      <c r="C997" s="270" t="s">
        <v>1180</v>
      </c>
      <c r="D997" s="271"/>
      <c r="E997" s="272"/>
      <c r="F997" s="272"/>
      <c r="G997" s="273"/>
      <c r="H997" s="274"/>
      <c r="I997" s="275"/>
      <c r="J997" s="276"/>
      <c r="K997" s="277"/>
      <c r="O997" s="278">
        <v>1</v>
      </c>
    </row>
    <row r="998" spans="1:80">
      <c r="A998" s="279">
        <v>249</v>
      </c>
      <c r="B998" s="280" t="s">
        <v>1182</v>
      </c>
      <c r="C998" s="281" t="s">
        <v>1183</v>
      </c>
      <c r="D998" s="282" t="s">
        <v>227</v>
      </c>
      <c r="E998" s="283">
        <v>4.375</v>
      </c>
      <c r="F998" s="283">
        <v>0</v>
      </c>
      <c r="G998" s="284">
        <f>E998*F998</f>
        <v>0</v>
      </c>
      <c r="H998" s="285">
        <v>2.0000000000010201E-2</v>
      </c>
      <c r="I998" s="286">
        <f>E998*H998</f>
        <v>8.7500000000044625E-2</v>
      </c>
      <c r="J998" s="285"/>
      <c r="K998" s="286">
        <f>E998*J998</f>
        <v>0</v>
      </c>
      <c r="O998" s="278">
        <v>2</v>
      </c>
      <c r="AA998" s="247">
        <v>12</v>
      </c>
      <c r="AB998" s="247">
        <v>0</v>
      </c>
      <c r="AC998" s="247">
        <v>129</v>
      </c>
      <c r="AZ998" s="247">
        <v>2</v>
      </c>
      <c r="BA998" s="247">
        <f>IF(AZ998=1,G998,0)</f>
        <v>0</v>
      </c>
      <c r="BB998" s="247">
        <f>IF(AZ998=2,G998,0)</f>
        <v>0</v>
      </c>
      <c r="BC998" s="247">
        <f>IF(AZ998=3,G998,0)</f>
        <v>0</v>
      </c>
      <c r="BD998" s="247">
        <f>IF(AZ998=4,G998,0)</f>
        <v>0</v>
      </c>
      <c r="BE998" s="247">
        <f>IF(AZ998=5,G998,0)</f>
        <v>0</v>
      </c>
      <c r="CA998" s="278">
        <v>12</v>
      </c>
      <c r="CB998" s="278">
        <v>0</v>
      </c>
    </row>
    <row r="999" spans="1:80">
      <c r="A999" s="287"/>
      <c r="B999" s="290"/>
      <c r="C999" s="291" t="s">
        <v>1184</v>
      </c>
      <c r="D999" s="292"/>
      <c r="E999" s="293">
        <v>4.375</v>
      </c>
      <c r="F999" s="294"/>
      <c r="G999" s="295"/>
      <c r="H999" s="296"/>
      <c r="I999" s="288"/>
      <c r="J999" s="297"/>
      <c r="K999" s="288"/>
      <c r="M999" s="289" t="s">
        <v>1184</v>
      </c>
      <c r="O999" s="278"/>
    </row>
    <row r="1000" spans="1:80" ht="22.5">
      <c r="A1000" s="279">
        <v>250</v>
      </c>
      <c r="B1000" s="280" t="s">
        <v>1185</v>
      </c>
      <c r="C1000" s="281" t="s">
        <v>1186</v>
      </c>
      <c r="D1000" s="282" t="s">
        <v>227</v>
      </c>
      <c r="E1000" s="283">
        <v>645.5</v>
      </c>
      <c r="F1000" s="283">
        <v>0</v>
      </c>
      <c r="G1000" s="284">
        <f>E1000*F1000</f>
        <v>0</v>
      </c>
      <c r="H1000" s="285">
        <v>0.02</v>
      </c>
      <c r="I1000" s="286">
        <f>E1000*H1000</f>
        <v>12.91</v>
      </c>
      <c r="J1000" s="285"/>
      <c r="K1000" s="286">
        <f>E1000*J1000</f>
        <v>0</v>
      </c>
      <c r="O1000" s="278">
        <v>2</v>
      </c>
      <c r="AA1000" s="247">
        <v>12</v>
      </c>
      <c r="AB1000" s="247">
        <v>0</v>
      </c>
      <c r="AC1000" s="247">
        <v>180</v>
      </c>
      <c r="AZ1000" s="247">
        <v>2</v>
      </c>
      <c r="BA1000" s="247">
        <f>IF(AZ1000=1,G1000,0)</f>
        <v>0</v>
      </c>
      <c r="BB1000" s="247">
        <f>IF(AZ1000=2,G1000,0)</f>
        <v>0</v>
      </c>
      <c r="BC1000" s="247">
        <f>IF(AZ1000=3,G1000,0)</f>
        <v>0</v>
      </c>
      <c r="BD1000" s="247">
        <f>IF(AZ1000=4,G1000,0)</f>
        <v>0</v>
      </c>
      <c r="BE1000" s="247">
        <f>IF(AZ1000=5,G1000,0)</f>
        <v>0</v>
      </c>
      <c r="CA1000" s="278">
        <v>12</v>
      </c>
      <c r="CB1000" s="278">
        <v>0</v>
      </c>
    </row>
    <row r="1001" spans="1:80">
      <c r="A1001" s="287"/>
      <c r="B1001" s="290"/>
      <c r="C1001" s="291" t="s">
        <v>1187</v>
      </c>
      <c r="D1001" s="292"/>
      <c r="E1001" s="293">
        <v>645.5</v>
      </c>
      <c r="F1001" s="294"/>
      <c r="G1001" s="295"/>
      <c r="H1001" s="296"/>
      <c r="I1001" s="288"/>
      <c r="J1001" s="297"/>
      <c r="K1001" s="288"/>
      <c r="M1001" s="289" t="s">
        <v>1187</v>
      </c>
      <c r="O1001" s="278"/>
    </row>
    <row r="1002" spans="1:80" ht="22.5">
      <c r="A1002" s="279">
        <v>251</v>
      </c>
      <c r="B1002" s="280" t="s">
        <v>1188</v>
      </c>
      <c r="C1002" s="281" t="s">
        <v>1189</v>
      </c>
      <c r="D1002" s="282" t="s">
        <v>227</v>
      </c>
      <c r="E1002" s="283">
        <v>198</v>
      </c>
      <c r="F1002" s="283">
        <v>0</v>
      </c>
      <c r="G1002" s="284">
        <f>E1002*F1002</f>
        <v>0</v>
      </c>
      <c r="H1002" s="285">
        <v>0.02</v>
      </c>
      <c r="I1002" s="286">
        <f>E1002*H1002</f>
        <v>3.96</v>
      </c>
      <c r="J1002" s="285"/>
      <c r="K1002" s="286">
        <f>E1002*J1002</f>
        <v>0</v>
      </c>
      <c r="O1002" s="278">
        <v>2</v>
      </c>
      <c r="AA1002" s="247">
        <v>12</v>
      </c>
      <c r="AB1002" s="247">
        <v>0</v>
      </c>
      <c r="AC1002" s="247">
        <v>182</v>
      </c>
      <c r="AZ1002" s="247">
        <v>2</v>
      </c>
      <c r="BA1002" s="247">
        <f>IF(AZ1002=1,G1002,0)</f>
        <v>0</v>
      </c>
      <c r="BB1002" s="247">
        <f>IF(AZ1002=2,G1002,0)</f>
        <v>0</v>
      </c>
      <c r="BC1002" s="247">
        <f>IF(AZ1002=3,G1002,0)</f>
        <v>0</v>
      </c>
      <c r="BD1002" s="247">
        <f>IF(AZ1002=4,G1002,0)</f>
        <v>0</v>
      </c>
      <c r="BE1002" s="247">
        <f>IF(AZ1002=5,G1002,0)</f>
        <v>0</v>
      </c>
      <c r="CA1002" s="278">
        <v>12</v>
      </c>
      <c r="CB1002" s="278">
        <v>0</v>
      </c>
    </row>
    <row r="1003" spans="1:80">
      <c r="A1003" s="287"/>
      <c r="B1003" s="290"/>
      <c r="C1003" s="291" t="s">
        <v>1190</v>
      </c>
      <c r="D1003" s="292"/>
      <c r="E1003" s="293">
        <v>198</v>
      </c>
      <c r="F1003" s="294"/>
      <c r="G1003" s="295"/>
      <c r="H1003" s="296"/>
      <c r="I1003" s="288"/>
      <c r="J1003" s="297"/>
      <c r="K1003" s="288"/>
      <c r="M1003" s="289" t="s">
        <v>1190</v>
      </c>
      <c r="O1003" s="278"/>
    </row>
    <row r="1004" spans="1:80" ht="22.5">
      <c r="A1004" s="279">
        <v>252</v>
      </c>
      <c r="B1004" s="280" t="s">
        <v>1191</v>
      </c>
      <c r="C1004" s="281" t="s">
        <v>1192</v>
      </c>
      <c r="D1004" s="282" t="s">
        <v>227</v>
      </c>
      <c r="E1004" s="283">
        <v>23.555</v>
      </c>
      <c r="F1004" s="283">
        <v>0</v>
      </c>
      <c r="G1004" s="284">
        <f>E1004*F1004</f>
        <v>0</v>
      </c>
      <c r="H1004" s="285">
        <v>0.02</v>
      </c>
      <c r="I1004" s="286">
        <f>E1004*H1004</f>
        <v>0.47110000000000002</v>
      </c>
      <c r="J1004" s="285"/>
      <c r="K1004" s="286">
        <f>E1004*J1004</f>
        <v>0</v>
      </c>
      <c r="O1004" s="278">
        <v>2</v>
      </c>
      <c r="AA1004" s="247">
        <v>12</v>
      </c>
      <c r="AB1004" s="247">
        <v>0</v>
      </c>
      <c r="AC1004" s="247">
        <v>255</v>
      </c>
      <c r="AZ1004" s="247">
        <v>2</v>
      </c>
      <c r="BA1004" s="247">
        <f>IF(AZ1004=1,G1004,0)</f>
        <v>0</v>
      </c>
      <c r="BB1004" s="247">
        <f>IF(AZ1004=2,G1004,0)</f>
        <v>0</v>
      </c>
      <c r="BC1004" s="247">
        <f>IF(AZ1004=3,G1004,0)</f>
        <v>0</v>
      </c>
      <c r="BD1004" s="247">
        <f>IF(AZ1004=4,G1004,0)</f>
        <v>0</v>
      </c>
      <c r="BE1004" s="247">
        <f>IF(AZ1004=5,G1004,0)</f>
        <v>0</v>
      </c>
      <c r="CA1004" s="278">
        <v>12</v>
      </c>
      <c r="CB1004" s="278">
        <v>0</v>
      </c>
    </row>
    <row r="1005" spans="1:80">
      <c r="A1005" s="287"/>
      <c r="B1005" s="290"/>
      <c r="C1005" s="291" t="s">
        <v>1193</v>
      </c>
      <c r="D1005" s="292"/>
      <c r="E1005" s="293">
        <v>0</v>
      </c>
      <c r="F1005" s="294"/>
      <c r="G1005" s="295"/>
      <c r="H1005" s="296"/>
      <c r="I1005" s="288"/>
      <c r="J1005" s="297"/>
      <c r="K1005" s="288"/>
      <c r="M1005" s="289" t="s">
        <v>1193</v>
      </c>
      <c r="O1005" s="278"/>
    </row>
    <row r="1006" spans="1:80">
      <c r="A1006" s="287"/>
      <c r="B1006" s="290"/>
      <c r="C1006" s="291" t="s">
        <v>1194</v>
      </c>
      <c r="D1006" s="292"/>
      <c r="E1006" s="293">
        <v>23.555</v>
      </c>
      <c r="F1006" s="294"/>
      <c r="G1006" s="295"/>
      <c r="H1006" s="296"/>
      <c r="I1006" s="288"/>
      <c r="J1006" s="297"/>
      <c r="K1006" s="288"/>
      <c r="M1006" s="289" t="s">
        <v>1194</v>
      </c>
      <c r="O1006" s="278"/>
    </row>
    <row r="1007" spans="1:80" ht="22.5">
      <c r="A1007" s="279">
        <v>253</v>
      </c>
      <c r="B1007" s="280" t="s">
        <v>1195</v>
      </c>
      <c r="C1007" s="281" t="s">
        <v>1196</v>
      </c>
      <c r="D1007" s="282" t="s">
        <v>227</v>
      </c>
      <c r="E1007" s="283">
        <v>116.64</v>
      </c>
      <c r="F1007" s="283">
        <v>0</v>
      </c>
      <c r="G1007" s="284">
        <f>E1007*F1007</f>
        <v>0</v>
      </c>
      <c r="H1007" s="285">
        <v>0.02</v>
      </c>
      <c r="I1007" s="286">
        <f>E1007*H1007</f>
        <v>2.3328000000000002</v>
      </c>
      <c r="J1007" s="285"/>
      <c r="K1007" s="286">
        <f>E1007*J1007</f>
        <v>0</v>
      </c>
      <c r="O1007" s="278">
        <v>2</v>
      </c>
      <c r="AA1007" s="247">
        <v>12</v>
      </c>
      <c r="AB1007" s="247">
        <v>0</v>
      </c>
      <c r="AC1007" s="247">
        <v>181</v>
      </c>
      <c r="AZ1007" s="247">
        <v>2</v>
      </c>
      <c r="BA1007" s="247">
        <f>IF(AZ1007=1,G1007,0)</f>
        <v>0</v>
      </c>
      <c r="BB1007" s="247">
        <f>IF(AZ1007=2,G1007,0)</f>
        <v>0</v>
      </c>
      <c r="BC1007" s="247">
        <f>IF(AZ1007=3,G1007,0)</f>
        <v>0</v>
      </c>
      <c r="BD1007" s="247">
        <f>IF(AZ1007=4,G1007,0)</f>
        <v>0</v>
      </c>
      <c r="BE1007" s="247">
        <f>IF(AZ1007=5,G1007,0)</f>
        <v>0</v>
      </c>
      <c r="CA1007" s="278">
        <v>12</v>
      </c>
      <c r="CB1007" s="278">
        <v>0</v>
      </c>
    </row>
    <row r="1008" spans="1:80">
      <c r="A1008" s="287"/>
      <c r="B1008" s="290"/>
      <c r="C1008" s="291" t="s">
        <v>1197</v>
      </c>
      <c r="D1008" s="292"/>
      <c r="E1008" s="293">
        <v>116.64</v>
      </c>
      <c r="F1008" s="294"/>
      <c r="G1008" s="295"/>
      <c r="H1008" s="296"/>
      <c r="I1008" s="288"/>
      <c r="J1008" s="297"/>
      <c r="K1008" s="288"/>
      <c r="M1008" s="289" t="s">
        <v>1197</v>
      </c>
      <c r="O1008" s="278"/>
    </row>
    <row r="1009" spans="1:80">
      <c r="A1009" s="279">
        <v>254</v>
      </c>
      <c r="B1009" s="280" t="s">
        <v>1198</v>
      </c>
      <c r="C1009" s="281" t="s">
        <v>1199</v>
      </c>
      <c r="D1009" s="282" t="s">
        <v>227</v>
      </c>
      <c r="E1009" s="283">
        <v>373</v>
      </c>
      <c r="F1009" s="283">
        <v>0</v>
      </c>
      <c r="G1009" s="284">
        <f>E1009*F1009</f>
        <v>0</v>
      </c>
      <c r="H1009" s="285">
        <v>0.02</v>
      </c>
      <c r="I1009" s="286">
        <f>E1009*H1009</f>
        <v>7.46</v>
      </c>
      <c r="J1009" s="285"/>
      <c r="K1009" s="286">
        <f>E1009*J1009</f>
        <v>0</v>
      </c>
      <c r="O1009" s="278">
        <v>2</v>
      </c>
      <c r="AA1009" s="247">
        <v>12</v>
      </c>
      <c r="AB1009" s="247">
        <v>0</v>
      </c>
      <c r="AC1009" s="247">
        <v>256</v>
      </c>
      <c r="AZ1009" s="247">
        <v>2</v>
      </c>
      <c r="BA1009" s="247">
        <f>IF(AZ1009=1,G1009,0)</f>
        <v>0</v>
      </c>
      <c r="BB1009" s="247">
        <f>IF(AZ1009=2,G1009,0)</f>
        <v>0</v>
      </c>
      <c r="BC1009" s="247">
        <f>IF(AZ1009=3,G1009,0)</f>
        <v>0</v>
      </c>
      <c r="BD1009" s="247">
        <f>IF(AZ1009=4,G1009,0)</f>
        <v>0</v>
      </c>
      <c r="BE1009" s="247">
        <f>IF(AZ1009=5,G1009,0)</f>
        <v>0</v>
      </c>
      <c r="CA1009" s="278">
        <v>12</v>
      </c>
      <c r="CB1009" s="278">
        <v>0</v>
      </c>
    </row>
    <row r="1010" spans="1:80">
      <c r="A1010" s="279">
        <v>255</v>
      </c>
      <c r="B1010" s="280" t="s">
        <v>1200</v>
      </c>
      <c r="C1010" s="281" t="s">
        <v>1201</v>
      </c>
      <c r="D1010" s="282" t="s">
        <v>220</v>
      </c>
      <c r="E1010" s="283">
        <v>27.221399999999999</v>
      </c>
      <c r="F1010" s="283">
        <v>0</v>
      </c>
      <c r="G1010" s="284">
        <f>E1010*F1010</f>
        <v>0</v>
      </c>
      <c r="H1010" s="285">
        <v>0</v>
      </c>
      <c r="I1010" s="286">
        <f>E1010*H1010</f>
        <v>0</v>
      </c>
      <c r="J1010" s="285"/>
      <c r="K1010" s="286">
        <f>E1010*J1010</f>
        <v>0</v>
      </c>
      <c r="O1010" s="278">
        <v>2</v>
      </c>
      <c r="AA1010" s="247">
        <v>7</v>
      </c>
      <c r="AB1010" s="247">
        <v>1001</v>
      </c>
      <c r="AC1010" s="247">
        <v>5</v>
      </c>
      <c r="AZ1010" s="247">
        <v>2</v>
      </c>
      <c r="BA1010" s="247">
        <f>IF(AZ1010=1,G1010,0)</f>
        <v>0</v>
      </c>
      <c r="BB1010" s="247">
        <f>IF(AZ1010=2,G1010,0)</f>
        <v>0</v>
      </c>
      <c r="BC1010" s="247">
        <f>IF(AZ1010=3,G1010,0)</f>
        <v>0</v>
      </c>
      <c r="BD1010" s="247">
        <f>IF(AZ1010=4,G1010,0)</f>
        <v>0</v>
      </c>
      <c r="BE1010" s="247">
        <f>IF(AZ1010=5,G1010,0)</f>
        <v>0</v>
      </c>
      <c r="CA1010" s="278">
        <v>7</v>
      </c>
      <c r="CB1010" s="278">
        <v>1001</v>
      </c>
    </row>
    <row r="1011" spans="1:80">
      <c r="A1011" s="298"/>
      <c r="B1011" s="299" t="s">
        <v>96</v>
      </c>
      <c r="C1011" s="300" t="s">
        <v>1181</v>
      </c>
      <c r="D1011" s="301"/>
      <c r="E1011" s="302"/>
      <c r="F1011" s="303"/>
      <c r="G1011" s="304">
        <f>SUM(G997:G1010)</f>
        <v>0</v>
      </c>
      <c r="H1011" s="305"/>
      <c r="I1011" s="306">
        <f>SUM(I997:I1010)</f>
        <v>27.221400000000045</v>
      </c>
      <c r="J1011" s="305"/>
      <c r="K1011" s="306">
        <f>SUM(K997:K1010)</f>
        <v>0</v>
      </c>
      <c r="O1011" s="278">
        <v>4</v>
      </c>
      <c r="BA1011" s="307">
        <f>SUM(BA997:BA1010)</f>
        <v>0</v>
      </c>
      <c r="BB1011" s="307">
        <f>SUM(BB997:BB1010)</f>
        <v>0</v>
      </c>
      <c r="BC1011" s="307">
        <f>SUM(BC997:BC1010)</f>
        <v>0</v>
      </c>
      <c r="BD1011" s="307">
        <f>SUM(BD997:BD1010)</f>
        <v>0</v>
      </c>
      <c r="BE1011" s="307">
        <f>SUM(BE997:BE1010)</f>
        <v>0</v>
      </c>
    </row>
    <row r="1012" spans="1:80">
      <c r="A1012" s="268" t="s">
        <v>93</v>
      </c>
      <c r="B1012" s="269" t="s">
        <v>1202</v>
      </c>
      <c r="C1012" s="270" t="s">
        <v>1203</v>
      </c>
      <c r="D1012" s="271"/>
      <c r="E1012" s="272"/>
      <c r="F1012" s="272"/>
      <c r="G1012" s="273"/>
      <c r="H1012" s="274"/>
      <c r="I1012" s="275"/>
      <c r="J1012" s="276"/>
      <c r="K1012" s="277"/>
      <c r="O1012" s="278">
        <v>1</v>
      </c>
    </row>
    <row r="1013" spans="1:80" ht="22.5">
      <c r="A1013" s="279">
        <v>256</v>
      </c>
      <c r="B1013" s="280" t="s">
        <v>1205</v>
      </c>
      <c r="C1013" s="281" t="s">
        <v>1206</v>
      </c>
      <c r="D1013" s="282" t="s">
        <v>631</v>
      </c>
      <c r="E1013" s="283">
        <v>1</v>
      </c>
      <c r="F1013" s="283">
        <v>0</v>
      </c>
      <c r="G1013" s="284">
        <f>E1013*F1013</f>
        <v>0</v>
      </c>
      <c r="H1013" s="285">
        <v>0</v>
      </c>
      <c r="I1013" s="286">
        <f>E1013*H1013</f>
        <v>0</v>
      </c>
      <c r="J1013" s="285"/>
      <c r="K1013" s="286">
        <f>E1013*J1013</f>
        <v>0</v>
      </c>
      <c r="O1013" s="278">
        <v>2</v>
      </c>
      <c r="AA1013" s="247">
        <v>12</v>
      </c>
      <c r="AB1013" s="247">
        <v>0</v>
      </c>
      <c r="AC1013" s="247">
        <v>425</v>
      </c>
      <c r="AZ1013" s="247">
        <v>2</v>
      </c>
      <c r="BA1013" s="247">
        <f>IF(AZ1013=1,G1013,0)</f>
        <v>0</v>
      </c>
      <c r="BB1013" s="247">
        <f>IF(AZ1013=2,G1013,0)</f>
        <v>0</v>
      </c>
      <c r="BC1013" s="247">
        <f>IF(AZ1013=3,G1013,0)</f>
        <v>0</v>
      </c>
      <c r="BD1013" s="247">
        <f>IF(AZ1013=4,G1013,0)</f>
        <v>0</v>
      </c>
      <c r="BE1013" s="247">
        <f>IF(AZ1013=5,G1013,0)</f>
        <v>0</v>
      </c>
      <c r="CA1013" s="278">
        <v>12</v>
      </c>
      <c r="CB1013" s="278">
        <v>0</v>
      </c>
    </row>
    <row r="1014" spans="1:80">
      <c r="A1014" s="298"/>
      <c r="B1014" s="299" t="s">
        <v>96</v>
      </c>
      <c r="C1014" s="300" t="s">
        <v>1204</v>
      </c>
      <c r="D1014" s="301"/>
      <c r="E1014" s="302"/>
      <c r="F1014" s="303"/>
      <c r="G1014" s="304">
        <f>SUM(G1012:G1013)</f>
        <v>0</v>
      </c>
      <c r="H1014" s="305"/>
      <c r="I1014" s="306">
        <f>SUM(I1012:I1013)</f>
        <v>0</v>
      </c>
      <c r="J1014" s="305"/>
      <c r="K1014" s="306">
        <f>SUM(K1012:K1013)</f>
        <v>0</v>
      </c>
      <c r="O1014" s="278">
        <v>4</v>
      </c>
      <c r="BA1014" s="307">
        <f>SUM(BA1012:BA1013)</f>
        <v>0</v>
      </c>
      <c r="BB1014" s="307">
        <f>SUM(BB1012:BB1013)</f>
        <v>0</v>
      </c>
      <c r="BC1014" s="307">
        <f>SUM(BC1012:BC1013)</f>
        <v>0</v>
      </c>
      <c r="BD1014" s="307">
        <f>SUM(BD1012:BD1013)</f>
        <v>0</v>
      </c>
      <c r="BE1014" s="307">
        <f>SUM(BE1012:BE1013)</f>
        <v>0</v>
      </c>
    </row>
    <row r="1015" spans="1:80">
      <c r="A1015" s="268" t="s">
        <v>93</v>
      </c>
      <c r="B1015" s="269" t="s">
        <v>1207</v>
      </c>
      <c r="C1015" s="270" t="s">
        <v>1208</v>
      </c>
      <c r="D1015" s="271"/>
      <c r="E1015" s="272"/>
      <c r="F1015" s="272"/>
      <c r="G1015" s="273"/>
      <c r="H1015" s="274"/>
      <c r="I1015" s="275"/>
      <c r="J1015" s="276"/>
      <c r="K1015" s="277"/>
      <c r="O1015" s="278">
        <v>1</v>
      </c>
    </row>
    <row r="1016" spans="1:80">
      <c r="A1016" s="279">
        <v>257</v>
      </c>
      <c r="B1016" s="280" t="s">
        <v>1210</v>
      </c>
      <c r="C1016" s="281" t="s">
        <v>1211</v>
      </c>
      <c r="D1016" s="282" t="s">
        <v>631</v>
      </c>
      <c r="E1016" s="283">
        <v>1</v>
      </c>
      <c r="F1016" s="283">
        <v>0</v>
      </c>
      <c r="G1016" s="284">
        <f>E1016*F1016</f>
        <v>0</v>
      </c>
      <c r="H1016" s="285">
        <v>0</v>
      </c>
      <c r="I1016" s="286">
        <f>E1016*H1016</f>
        <v>0</v>
      </c>
      <c r="J1016" s="285"/>
      <c r="K1016" s="286">
        <f>E1016*J1016</f>
        <v>0</v>
      </c>
      <c r="O1016" s="278">
        <v>2</v>
      </c>
      <c r="AA1016" s="247">
        <v>12</v>
      </c>
      <c r="AB1016" s="247">
        <v>0</v>
      </c>
      <c r="AC1016" s="247">
        <v>423</v>
      </c>
      <c r="AZ1016" s="247">
        <v>2</v>
      </c>
      <c r="BA1016" s="247">
        <f>IF(AZ1016=1,G1016,0)</f>
        <v>0</v>
      </c>
      <c r="BB1016" s="247">
        <f>IF(AZ1016=2,G1016,0)</f>
        <v>0</v>
      </c>
      <c r="BC1016" s="247">
        <f>IF(AZ1016=3,G1016,0)</f>
        <v>0</v>
      </c>
      <c r="BD1016" s="247">
        <f>IF(AZ1016=4,G1016,0)</f>
        <v>0</v>
      </c>
      <c r="BE1016" s="247">
        <f>IF(AZ1016=5,G1016,0)</f>
        <v>0</v>
      </c>
      <c r="CA1016" s="278">
        <v>12</v>
      </c>
      <c r="CB1016" s="278">
        <v>0</v>
      </c>
    </row>
    <row r="1017" spans="1:80">
      <c r="A1017" s="298"/>
      <c r="B1017" s="299" t="s">
        <v>96</v>
      </c>
      <c r="C1017" s="300" t="s">
        <v>1209</v>
      </c>
      <c r="D1017" s="301"/>
      <c r="E1017" s="302"/>
      <c r="F1017" s="303"/>
      <c r="G1017" s="304">
        <f>SUM(G1015:G1016)</f>
        <v>0</v>
      </c>
      <c r="H1017" s="305"/>
      <c r="I1017" s="306">
        <f>SUM(I1015:I1016)</f>
        <v>0</v>
      </c>
      <c r="J1017" s="305"/>
      <c r="K1017" s="306">
        <f>SUM(K1015:K1016)</f>
        <v>0</v>
      </c>
      <c r="O1017" s="278">
        <v>4</v>
      </c>
      <c r="BA1017" s="307">
        <f>SUM(BA1015:BA1016)</f>
        <v>0</v>
      </c>
      <c r="BB1017" s="307">
        <f>SUM(BB1015:BB1016)</f>
        <v>0</v>
      </c>
      <c r="BC1017" s="307">
        <f>SUM(BC1015:BC1016)</f>
        <v>0</v>
      </c>
      <c r="BD1017" s="307">
        <f>SUM(BD1015:BD1016)</f>
        <v>0</v>
      </c>
      <c r="BE1017" s="307">
        <f>SUM(BE1015:BE1016)</f>
        <v>0</v>
      </c>
    </row>
    <row r="1018" spans="1:80">
      <c r="A1018" s="268" t="s">
        <v>93</v>
      </c>
      <c r="B1018" s="269" t="s">
        <v>1212</v>
      </c>
      <c r="C1018" s="270" t="s">
        <v>1213</v>
      </c>
      <c r="D1018" s="271"/>
      <c r="E1018" s="272"/>
      <c r="F1018" s="272"/>
      <c r="G1018" s="273"/>
      <c r="H1018" s="274"/>
      <c r="I1018" s="275"/>
      <c r="J1018" s="276"/>
      <c r="K1018" s="277"/>
      <c r="O1018" s="278">
        <v>1</v>
      </c>
    </row>
    <row r="1019" spans="1:80" ht="22.5">
      <c r="A1019" s="279">
        <v>258</v>
      </c>
      <c r="B1019" s="280" t="s">
        <v>1215</v>
      </c>
      <c r="C1019" s="281" t="s">
        <v>1216</v>
      </c>
      <c r="D1019" s="282" t="s">
        <v>227</v>
      </c>
      <c r="E1019" s="283">
        <v>73.027500000000003</v>
      </c>
      <c r="F1019" s="283">
        <v>0</v>
      </c>
      <c r="G1019" s="284">
        <f>E1019*F1019</f>
        <v>0</v>
      </c>
      <c r="H1019" s="285">
        <v>2.3709999999999998E-2</v>
      </c>
      <c r="I1019" s="286">
        <f>E1019*H1019</f>
        <v>1.731482025</v>
      </c>
      <c r="J1019" s="285">
        <v>0</v>
      </c>
      <c r="K1019" s="286">
        <f>E1019*J1019</f>
        <v>0</v>
      </c>
      <c r="O1019" s="278">
        <v>2</v>
      </c>
      <c r="AA1019" s="247">
        <v>1</v>
      </c>
      <c r="AB1019" s="247">
        <v>7</v>
      </c>
      <c r="AC1019" s="247">
        <v>7</v>
      </c>
      <c r="AZ1019" s="247">
        <v>2</v>
      </c>
      <c r="BA1019" s="247">
        <f>IF(AZ1019=1,G1019,0)</f>
        <v>0</v>
      </c>
      <c r="BB1019" s="247">
        <f>IF(AZ1019=2,G1019,0)</f>
        <v>0</v>
      </c>
      <c r="BC1019" s="247">
        <f>IF(AZ1019=3,G1019,0)</f>
        <v>0</v>
      </c>
      <c r="BD1019" s="247">
        <f>IF(AZ1019=4,G1019,0)</f>
        <v>0</v>
      </c>
      <c r="BE1019" s="247">
        <f>IF(AZ1019=5,G1019,0)</f>
        <v>0</v>
      </c>
      <c r="CA1019" s="278">
        <v>1</v>
      </c>
      <c r="CB1019" s="278">
        <v>7</v>
      </c>
    </row>
    <row r="1020" spans="1:80">
      <c r="A1020" s="287"/>
      <c r="B1020" s="290"/>
      <c r="C1020" s="291" t="s">
        <v>795</v>
      </c>
      <c r="D1020" s="292"/>
      <c r="E1020" s="293">
        <v>73.027500000000003</v>
      </c>
      <c r="F1020" s="294"/>
      <c r="G1020" s="295"/>
      <c r="H1020" s="296"/>
      <c r="I1020" s="288"/>
      <c r="J1020" s="297"/>
      <c r="K1020" s="288"/>
      <c r="M1020" s="289" t="s">
        <v>795</v>
      </c>
      <c r="O1020" s="278"/>
    </row>
    <row r="1021" spans="1:80">
      <c r="A1021" s="279">
        <v>259</v>
      </c>
      <c r="B1021" s="280" t="s">
        <v>1217</v>
      </c>
      <c r="C1021" s="281" t="s">
        <v>1218</v>
      </c>
      <c r="D1021" s="282" t="s">
        <v>227</v>
      </c>
      <c r="E1021" s="283">
        <v>73.03</v>
      </c>
      <c r="F1021" s="283">
        <v>0</v>
      </c>
      <c r="G1021" s="284">
        <f>E1021*F1021</f>
        <v>0</v>
      </c>
      <c r="H1021" s="285">
        <v>2.40000000000018E-4</v>
      </c>
      <c r="I1021" s="286">
        <f>E1021*H1021</f>
        <v>1.7527200000001315E-2</v>
      </c>
      <c r="J1021" s="285">
        <v>0</v>
      </c>
      <c r="K1021" s="286">
        <f>E1021*J1021</f>
        <v>0</v>
      </c>
      <c r="O1021" s="278">
        <v>2</v>
      </c>
      <c r="AA1021" s="247">
        <v>1</v>
      </c>
      <c r="AB1021" s="247">
        <v>7</v>
      </c>
      <c r="AC1021" s="247">
        <v>7</v>
      </c>
      <c r="AZ1021" s="247">
        <v>2</v>
      </c>
      <c r="BA1021" s="247">
        <f>IF(AZ1021=1,G1021,0)</f>
        <v>0</v>
      </c>
      <c r="BB1021" s="247">
        <f>IF(AZ1021=2,G1021,0)</f>
        <v>0</v>
      </c>
      <c r="BC1021" s="247">
        <f>IF(AZ1021=3,G1021,0)</f>
        <v>0</v>
      </c>
      <c r="BD1021" s="247">
        <f>IF(AZ1021=4,G1021,0)</f>
        <v>0</v>
      </c>
      <c r="BE1021" s="247">
        <f>IF(AZ1021=5,G1021,0)</f>
        <v>0</v>
      </c>
      <c r="CA1021" s="278">
        <v>1</v>
      </c>
      <c r="CB1021" s="278">
        <v>7</v>
      </c>
    </row>
    <row r="1022" spans="1:80">
      <c r="A1022" s="279">
        <v>260</v>
      </c>
      <c r="B1022" s="280" t="s">
        <v>1219</v>
      </c>
      <c r="C1022" s="281" t="s">
        <v>1220</v>
      </c>
      <c r="D1022" s="282" t="s">
        <v>220</v>
      </c>
      <c r="E1022" s="283">
        <v>1.749009225</v>
      </c>
      <c r="F1022" s="283">
        <v>0</v>
      </c>
      <c r="G1022" s="284">
        <f>E1022*F1022</f>
        <v>0</v>
      </c>
      <c r="H1022" s="285">
        <v>0</v>
      </c>
      <c r="I1022" s="286">
        <f>E1022*H1022</f>
        <v>0</v>
      </c>
      <c r="J1022" s="285"/>
      <c r="K1022" s="286">
        <f>E1022*J1022</f>
        <v>0</v>
      </c>
      <c r="O1022" s="278">
        <v>2</v>
      </c>
      <c r="AA1022" s="247">
        <v>7</v>
      </c>
      <c r="AB1022" s="247">
        <v>1001</v>
      </c>
      <c r="AC1022" s="247">
        <v>5</v>
      </c>
      <c r="AZ1022" s="247">
        <v>2</v>
      </c>
      <c r="BA1022" s="247">
        <f>IF(AZ1022=1,G1022,0)</f>
        <v>0</v>
      </c>
      <c r="BB1022" s="247">
        <f>IF(AZ1022=2,G1022,0)</f>
        <v>0</v>
      </c>
      <c r="BC1022" s="247">
        <f>IF(AZ1022=3,G1022,0)</f>
        <v>0</v>
      </c>
      <c r="BD1022" s="247">
        <f>IF(AZ1022=4,G1022,0)</f>
        <v>0</v>
      </c>
      <c r="BE1022" s="247">
        <f>IF(AZ1022=5,G1022,0)</f>
        <v>0</v>
      </c>
      <c r="CA1022" s="278">
        <v>7</v>
      </c>
      <c r="CB1022" s="278">
        <v>1001</v>
      </c>
    </row>
    <row r="1023" spans="1:80">
      <c r="A1023" s="298"/>
      <c r="B1023" s="299" t="s">
        <v>96</v>
      </c>
      <c r="C1023" s="300" t="s">
        <v>1214</v>
      </c>
      <c r="D1023" s="301"/>
      <c r="E1023" s="302"/>
      <c r="F1023" s="303"/>
      <c r="G1023" s="304">
        <f>SUM(G1018:G1022)</f>
        <v>0</v>
      </c>
      <c r="H1023" s="305"/>
      <c r="I1023" s="306">
        <f>SUM(I1018:I1022)</f>
        <v>1.7490092250000013</v>
      </c>
      <c r="J1023" s="305"/>
      <c r="K1023" s="306">
        <f>SUM(K1018:K1022)</f>
        <v>0</v>
      </c>
      <c r="O1023" s="278">
        <v>4</v>
      </c>
      <c r="BA1023" s="307">
        <f>SUM(BA1018:BA1022)</f>
        <v>0</v>
      </c>
      <c r="BB1023" s="307">
        <f>SUM(BB1018:BB1022)</f>
        <v>0</v>
      </c>
      <c r="BC1023" s="307">
        <f>SUM(BC1018:BC1022)</f>
        <v>0</v>
      </c>
      <c r="BD1023" s="307">
        <f>SUM(BD1018:BD1022)</f>
        <v>0</v>
      </c>
      <c r="BE1023" s="307">
        <f>SUM(BE1018:BE1022)</f>
        <v>0</v>
      </c>
    </row>
    <row r="1024" spans="1:80">
      <c r="A1024" s="268" t="s">
        <v>93</v>
      </c>
      <c r="B1024" s="269" t="s">
        <v>1221</v>
      </c>
      <c r="C1024" s="270" t="s">
        <v>1222</v>
      </c>
      <c r="D1024" s="271"/>
      <c r="E1024" s="272"/>
      <c r="F1024" s="272"/>
      <c r="G1024" s="273"/>
      <c r="H1024" s="274"/>
      <c r="I1024" s="275"/>
      <c r="J1024" s="276"/>
      <c r="K1024" s="277"/>
      <c r="O1024" s="278">
        <v>1</v>
      </c>
    </row>
    <row r="1025" spans="1:80" ht="22.5">
      <c r="A1025" s="279">
        <v>261</v>
      </c>
      <c r="B1025" s="280" t="s">
        <v>1224</v>
      </c>
      <c r="C1025" s="281" t="s">
        <v>1225</v>
      </c>
      <c r="D1025" s="282" t="s">
        <v>112</v>
      </c>
      <c r="E1025" s="283">
        <v>4</v>
      </c>
      <c r="F1025" s="283">
        <v>0</v>
      </c>
      <c r="G1025" s="284">
        <f>E1025*F1025</f>
        <v>0</v>
      </c>
      <c r="H1025" s="285">
        <v>6.0000000000000001E-3</v>
      </c>
      <c r="I1025" s="286">
        <f>E1025*H1025</f>
        <v>2.4E-2</v>
      </c>
      <c r="J1025" s="285"/>
      <c r="K1025" s="286">
        <f>E1025*J1025</f>
        <v>0</v>
      </c>
      <c r="O1025" s="278">
        <v>2</v>
      </c>
      <c r="AA1025" s="247">
        <v>12</v>
      </c>
      <c r="AB1025" s="247">
        <v>0</v>
      </c>
      <c r="AC1025" s="247">
        <v>264</v>
      </c>
      <c r="AZ1025" s="247">
        <v>2</v>
      </c>
      <c r="BA1025" s="247">
        <f>IF(AZ1025=1,G1025,0)</f>
        <v>0</v>
      </c>
      <c r="BB1025" s="247">
        <f>IF(AZ1025=2,G1025,0)</f>
        <v>0</v>
      </c>
      <c r="BC1025" s="247">
        <f>IF(AZ1025=3,G1025,0)</f>
        <v>0</v>
      </c>
      <c r="BD1025" s="247">
        <f>IF(AZ1025=4,G1025,0)</f>
        <v>0</v>
      </c>
      <c r="BE1025" s="247">
        <f>IF(AZ1025=5,G1025,0)</f>
        <v>0</v>
      </c>
      <c r="CA1025" s="278">
        <v>12</v>
      </c>
      <c r="CB1025" s="278">
        <v>0</v>
      </c>
    </row>
    <row r="1026" spans="1:80" ht="22.5">
      <c r="A1026" s="279">
        <v>262</v>
      </c>
      <c r="B1026" s="280" t="s">
        <v>1226</v>
      </c>
      <c r="C1026" s="281" t="s">
        <v>1227</v>
      </c>
      <c r="D1026" s="282" t="s">
        <v>112</v>
      </c>
      <c r="E1026" s="283">
        <v>8</v>
      </c>
      <c r="F1026" s="283">
        <v>0</v>
      </c>
      <c r="G1026" s="284">
        <f>E1026*F1026</f>
        <v>0</v>
      </c>
      <c r="H1026" s="285">
        <v>3.5000000000024997E-2</v>
      </c>
      <c r="I1026" s="286">
        <f>E1026*H1026</f>
        <v>0.28000000000019998</v>
      </c>
      <c r="J1026" s="285"/>
      <c r="K1026" s="286">
        <f>E1026*J1026</f>
        <v>0</v>
      </c>
      <c r="O1026" s="278">
        <v>2</v>
      </c>
      <c r="AA1026" s="247">
        <v>12</v>
      </c>
      <c r="AB1026" s="247">
        <v>0</v>
      </c>
      <c r="AC1026" s="247">
        <v>265</v>
      </c>
      <c r="AZ1026" s="247">
        <v>2</v>
      </c>
      <c r="BA1026" s="247">
        <f>IF(AZ1026=1,G1026,0)</f>
        <v>0</v>
      </c>
      <c r="BB1026" s="247">
        <f>IF(AZ1026=2,G1026,0)</f>
        <v>0</v>
      </c>
      <c r="BC1026" s="247">
        <f>IF(AZ1026=3,G1026,0)</f>
        <v>0</v>
      </c>
      <c r="BD1026" s="247">
        <f>IF(AZ1026=4,G1026,0)</f>
        <v>0</v>
      </c>
      <c r="BE1026" s="247">
        <f>IF(AZ1026=5,G1026,0)</f>
        <v>0</v>
      </c>
      <c r="CA1026" s="278">
        <v>12</v>
      </c>
      <c r="CB1026" s="278">
        <v>0</v>
      </c>
    </row>
    <row r="1027" spans="1:80" ht="22.5">
      <c r="A1027" s="279">
        <v>263</v>
      </c>
      <c r="B1027" s="280" t="s">
        <v>1228</v>
      </c>
      <c r="C1027" s="281" t="s">
        <v>1229</v>
      </c>
      <c r="D1027" s="282" t="s">
        <v>112</v>
      </c>
      <c r="E1027" s="283">
        <v>1</v>
      </c>
      <c r="F1027" s="283">
        <v>0</v>
      </c>
      <c r="G1027" s="284">
        <f>E1027*F1027</f>
        <v>0</v>
      </c>
      <c r="H1027" s="285">
        <v>6.7999999999983601E-2</v>
      </c>
      <c r="I1027" s="286">
        <f>E1027*H1027</f>
        <v>6.7999999999983601E-2</v>
      </c>
      <c r="J1027" s="285"/>
      <c r="K1027" s="286">
        <f>E1027*J1027</f>
        <v>0</v>
      </c>
      <c r="O1027" s="278">
        <v>2</v>
      </c>
      <c r="AA1027" s="247">
        <v>12</v>
      </c>
      <c r="AB1027" s="247">
        <v>0</v>
      </c>
      <c r="AC1027" s="247">
        <v>266</v>
      </c>
      <c r="AZ1027" s="247">
        <v>2</v>
      </c>
      <c r="BA1027" s="247">
        <f>IF(AZ1027=1,G1027,0)</f>
        <v>0</v>
      </c>
      <c r="BB1027" s="247">
        <f>IF(AZ1027=2,G1027,0)</f>
        <v>0</v>
      </c>
      <c r="BC1027" s="247">
        <f>IF(AZ1027=3,G1027,0)</f>
        <v>0</v>
      </c>
      <c r="BD1027" s="247">
        <f>IF(AZ1027=4,G1027,0)</f>
        <v>0</v>
      </c>
      <c r="BE1027" s="247">
        <f>IF(AZ1027=5,G1027,0)</f>
        <v>0</v>
      </c>
      <c r="CA1027" s="278">
        <v>12</v>
      </c>
      <c r="CB1027" s="278">
        <v>0</v>
      </c>
    </row>
    <row r="1028" spans="1:80" ht="22.5">
      <c r="A1028" s="279">
        <v>264</v>
      </c>
      <c r="B1028" s="280" t="s">
        <v>1230</v>
      </c>
      <c r="C1028" s="281" t="s">
        <v>1231</v>
      </c>
      <c r="D1028" s="282" t="s">
        <v>112</v>
      </c>
      <c r="E1028" s="283">
        <v>1</v>
      </c>
      <c r="F1028" s="283">
        <v>0</v>
      </c>
      <c r="G1028" s="284">
        <f>E1028*F1028</f>
        <v>0</v>
      </c>
      <c r="H1028" s="285">
        <v>1.0999999999995701E-2</v>
      </c>
      <c r="I1028" s="286">
        <f>E1028*H1028</f>
        <v>1.0999999999995701E-2</v>
      </c>
      <c r="J1028" s="285"/>
      <c r="K1028" s="286">
        <f>E1028*J1028</f>
        <v>0</v>
      </c>
      <c r="O1028" s="278">
        <v>2</v>
      </c>
      <c r="AA1028" s="247">
        <v>12</v>
      </c>
      <c r="AB1028" s="247">
        <v>0</v>
      </c>
      <c r="AC1028" s="247">
        <v>267</v>
      </c>
      <c r="AZ1028" s="247">
        <v>2</v>
      </c>
      <c r="BA1028" s="247">
        <f>IF(AZ1028=1,G1028,0)</f>
        <v>0</v>
      </c>
      <c r="BB1028" s="247">
        <f>IF(AZ1028=2,G1028,0)</f>
        <v>0</v>
      </c>
      <c r="BC1028" s="247">
        <f>IF(AZ1028=3,G1028,0)</f>
        <v>0</v>
      </c>
      <c r="BD1028" s="247">
        <f>IF(AZ1028=4,G1028,0)</f>
        <v>0</v>
      </c>
      <c r="BE1028" s="247">
        <f>IF(AZ1028=5,G1028,0)</f>
        <v>0</v>
      </c>
      <c r="CA1028" s="278">
        <v>12</v>
      </c>
      <c r="CB1028" s="278">
        <v>0</v>
      </c>
    </row>
    <row r="1029" spans="1:80">
      <c r="A1029" s="279">
        <v>265</v>
      </c>
      <c r="B1029" s="280" t="s">
        <v>1232</v>
      </c>
      <c r="C1029" s="281" t="s">
        <v>1233</v>
      </c>
      <c r="D1029" s="282" t="s">
        <v>220</v>
      </c>
      <c r="E1029" s="283">
        <v>0.38300000000017898</v>
      </c>
      <c r="F1029" s="283">
        <v>0</v>
      </c>
      <c r="G1029" s="284">
        <f>E1029*F1029</f>
        <v>0</v>
      </c>
      <c r="H1029" s="285">
        <v>0</v>
      </c>
      <c r="I1029" s="286">
        <f>E1029*H1029</f>
        <v>0</v>
      </c>
      <c r="J1029" s="285"/>
      <c r="K1029" s="286">
        <f>E1029*J1029</f>
        <v>0</v>
      </c>
      <c r="O1029" s="278">
        <v>2</v>
      </c>
      <c r="AA1029" s="247">
        <v>7</v>
      </c>
      <c r="AB1029" s="247">
        <v>1001</v>
      </c>
      <c r="AC1029" s="247">
        <v>5</v>
      </c>
      <c r="AZ1029" s="247">
        <v>2</v>
      </c>
      <c r="BA1029" s="247">
        <f>IF(AZ1029=1,G1029,0)</f>
        <v>0</v>
      </c>
      <c r="BB1029" s="247">
        <f>IF(AZ1029=2,G1029,0)</f>
        <v>0</v>
      </c>
      <c r="BC1029" s="247">
        <f>IF(AZ1029=3,G1029,0)</f>
        <v>0</v>
      </c>
      <c r="BD1029" s="247">
        <f>IF(AZ1029=4,G1029,0)</f>
        <v>0</v>
      </c>
      <c r="BE1029" s="247">
        <f>IF(AZ1029=5,G1029,0)</f>
        <v>0</v>
      </c>
      <c r="CA1029" s="278">
        <v>7</v>
      </c>
      <c r="CB1029" s="278">
        <v>1001</v>
      </c>
    </row>
    <row r="1030" spans="1:80">
      <c r="A1030" s="298"/>
      <c r="B1030" s="299" t="s">
        <v>96</v>
      </c>
      <c r="C1030" s="300" t="s">
        <v>1223</v>
      </c>
      <c r="D1030" s="301"/>
      <c r="E1030" s="302"/>
      <c r="F1030" s="303"/>
      <c r="G1030" s="304">
        <f>SUM(G1024:G1029)</f>
        <v>0</v>
      </c>
      <c r="H1030" s="305"/>
      <c r="I1030" s="306">
        <f>SUM(I1024:I1029)</f>
        <v>0.38300000000017931</v>
      </c>
      <c r="J1030" s="305"/>
      <c r="K1030" s="306">
        <f>SUM(K1024:K1029)</f>
        <v>0</v>
      </c>
      <c r="O1030" s="278">
        <v>4</v>
      </c>
      <c r="BA1030" s="307">
        <f>SUM(BA1024:BA1029)</f>
        <v>0</v>
      </c>
      <c r="BB1030" s="307">
        <f>SUM(BB1024:BB1029)</f>
        <v>0</v>
      </c>
      <c r="BC1030" s="307">
        <f>SUM(BC1024:BC1029)</f>
        <v>0</v>
      </c>
      <c r="BD1030" s="307">
        <f>SUM(BD1024:BD1029)</f>
        <v>0</v>
      </c>
      <c r="BE1030" s="307">
        <f>SUM(BE1024:BE1029)</f>
        <v>0</v>
      </c>
    </row>
    <row r="1031" spans="1:80">
      <c r="A1031" s="268" t="s">
        <v>93</v>
      </c>
      <c r="B1031" s="269" t="s">
        <v>1234</v>
      </c>
      <c r="C1031" s="270" t="s">
        <v>1235</v>
      </c>
      <c r="D1031" s="271"/>
      <c r="E1031" s="272"/>
      <c r="F1031" s="272"/>
      <c r="G1031" s="273"/>
      <c r="H1031" s="274"/>
      <c r="I1031" s="275"/>
      <c r="J1031" s="276"/>
      <c r="K1031" s="277"/>
      <c r="O1031" s="278">
        <v>1</v>
      </c>
    </row>
    <row r="1032" spans="1:80" ht="22.5">
      <c r="A1032" s="279">
        <v>266</v>
      </c>
      <c r="B1032" s="280" t="s">
        <v>1237</v>
      </c>
      <c r="C1032" s="281" t="s">
        <v>1238</v>
      </c>
      <c r="D1032" s="282" t="s">
        <v>1239</v>
      </c>
      <c r="E1032" s="283">
        <v>1</v>
      </c>
      <c r="F1032" s="283">
        <v>0</v>
      </c>
      <c r="G1032" s="284">
        <f>E1032*F1032</f>
        <v>0</v>
      </c>
      <c r="H1032" s="285">
        <v>7.0000000000049994E-2</v>
      </c>
      <c r="I1032" s="286">
        <f>E1032*H1032</f>
        <v>7.0000000000049994E-2</v>
      </c>
      <c r="J1032" s="285"/>
      <c r="K1032" s="286">
        <f>E1032*J1032</f>
        <v>0</v>
      </c>
      <c r="O1032" s="278">
        <v>2</v>
      </c>
      <c r="AA1032" s="247">
        <v>12</v>
      </c>
      <c r="AB1032" s="247">
        <v>0</v>
      </c>
      <c r="AC1032" s="247">
        <v>268</v>
      </c>
      <c r="AZ1032" s="247">
        <v>2</v>
      </c>
      <c r="BA1032" s="247">
        <f>IF(AZ1032=1,G1032,0)</f>
        <v>0</v>
      </c>
      <c r="BB1032" s="247">
        <f>IF(AZ1032=2,G1032,0)</f>
        <v>0</v>
      </c>
      <c r="BC1032" s="247">
        <f>IF(AZ1032=3,G1032,0)</f>
        <v>0</v>
      </c>
      <c r="BD1032" s="247">
        <f>IF(AZ1032=4,G1032,0)</f>
        <v>0</v>
      </c>
      <c r="BE1032" s="247">
        <f>IF(AZ1032=5,G1032,0)</f>
        <v>0</v>
      </c>
      <c r="CA1032" s="278">
        <v>12</v>
      </c>
      <c r="CB1032" s="278">
        <v>0</v>
      </c>
    </row>
    <row r="1033" spans="1:80" ht="22.5">
      <c r="A1033" s="279">
        <v>267</v>
      </c>
      <c r="B1033" s="280" t="s">
        <v>1240</v>
      </c>
      <c r="C1033" s="281" t="s">
        <v>1241</v>
      </c>
      <c r="D1033" s="282" t="s">
        <v>1239</v>
      </c>
      <c r="E1033" s="283">
        <v>1</v>
      </c>
      <c r="F1033" s="283">
        <v>0</v>
      </c>
      <c r="G1033" s="284">
        <f>E1033*F1033</f>
        <v>0</v>
      </c>
      <c r="H1033" s="285">
        <v>7.0000000000049994E-2</v>
      </c>
      <c r="I1033" s="286">
        <f>E1033*H1033</f>
        <v>7.0000000000049994E-2</v>
      </c>
      <c r="J1033" s="285"/>
      <c r="K1033" s="286">
        <f>E1033*J1033</f>
        <v>0</v>
      </c>
      <c r="O1033" s="278">
        <v>2</v>
      </c>
      <c r="AA1033" s="247">
        <v>12</v>
      </c>
      <c r="AB1033" s="247">
        <v>0</v>
      </c>
      <c r="AC1033" s="247">
        <v>269</v>
      </c>
      <c r="AZ1033" s="247">
        <v>2</v>
      </c>
      <c r="BA1033" s="247">
        <f>IF(AZ1033=1,G1033,0)</f>
        <v>0</v>
      </c>
      <c r="BB1033" s="247">
        <f>IF(AZ1033=2,G1033,0)</f>
        <v>0</v>
      </c>
      <c r="BC1033" s="247">
        <f>IF(AZ1033=3,G1033,0)</f>
        <v>0</v>
      </c>
      <c r="BD1033" s="247">
        <f>IF(AZ1033=4,G1033,0)</f>
        <v>0</v>
      </c>
      <c r="BE1033" s="247">
        <f>IF(AZ1033=5,G1033,0)</f>
        <v>0</v>
      </c>
      <c r="CA1033" s="278">
        <v>12</v>
      </c>
      <c r="CB1033" s="278">
        <v>0</v>
      </c>
    </row>
    <row r="1034" spans="1:80" ht="22.5">
      <c r="A1034" s="279">
        <v>268</v>
      </c>
      <c r="B1034" s="280" t="s">
        <v>1242</v>
      </c>
      <c r="C1034" s="281" t="s">
        <v>1243</v>
      </c>
      <c r="D1034" s="282" t="s">
        <v>1239</v>
      </c>
      <c r="E1034" s="283">
        <v>1</v>
      </c>
      <c r="F1034" s="283">
        <v>0</v>
      </c>
      <c r="G1034" s="284">
        <f>E1034*F1034</f>
        <v>0</v>
      </c>
      <c r="H1034" s="285">
        <v>0.02</v>
      </c>
      <c r="I1034" s="286">
        <f>E1034*H1034</f>
        <v>0.02</v>
      </c>
      <c r="J1034" s="285"/>
      <c r="K1034" s="286">
        <f>E1034*J1034</f>
        <v>0</v>
      </c>
      <c r="O1034" s="278">
        <v>2</v>
      </c>
      <c r="AA1034" s="247">
        <v>12</v>
      </c>
      <c r="AB1034" s="247">
        <v>0</v>
      </c>
      <c r="AC1034" s="247">
        <v>270</v>
      </c>
      <c r="AZ1034" s="247">
        <v>2</v>
      </c>
      <c r="BA1034" s="247">
        <f>IF(AZ1034=1,G1034,0)</f>
        <v>0</v>
      </c>
      <c r="BB1034" s="247">
        <f>IF(AZ1034=2,G1034,0)</f>
        <v>0</v>
      </c>
      <c r="BC1034" s="247">
        <f>IF(AZ1034=3,G1034,0)</f>
        <v>0</v>
      </c>
      <c r="BD1034" s="247">
        <f>IF(AZ1034=4,G1034,0)</f>
        <v>0</v>
      </c>
      <c r="BE1034" s="247">
        <f>IF(AZ1034=5,G1034,0)</f>
        <v>0</v>
      </c>
      <c r="CA1034" s="278">
        <v>12</v>
      </c>
      <c r="CB1034" s="278">
        <v>0</v>
      </c>
    </row>
    <row r="1035" spans="1:80" ht="22.5">
      <c r="A1035" s="279">
        <v>269</v>
      </c>
      <c r="B1035" s="280" t="s">
        <v>1244</v>
      </c>
      <c r="C1035" s="281" t="s">
        <v>1243</v>
      </c>
      <c r="D1035" s="282" t="s">
        <v>1239</v>
      </c>
      <c r="E1035" s="283">
        <v>2</v>
      </c>
      <c r="F1035" s="283">
        <v>0</v>
      </c>
      <c r="G1035" s="284">
        <f>E1035*F1035</f>
        <v>0</v>
      </c>
      <c r="H1035" s="285">
        <v>2.0000000000010201E-2</v>
      </c>
      <c r="I1035" s="286">
        <f>E1035*H1035</f>
        <v>4.0000000000020401E-2</v>
      </c>
      <c r="J1035" s="285"/>
      <c r="K1035" s="286">
        <f>E1035*J1035</f>
        <v>0</v>
      </c>
      <c r="O1035" s="278">
        <v>2</v>
      </c>
      <c r="AA1035" s="247">
        <v>12</v>
      </c>
      <c r="AB1035" s="247">
        <v>0</v>
      </c>
      <c r="AC1035" s="247">
        <v>271</v>
      </c>
      <c r="AZ1035" s="247">
        <v>2</v>
      </c>
      <c r="BA1035" s="247">
        <f>IF(AZ1035=1,G1035,0)</f>
        <v>0</v>
      </c>
      <c r="BB1035" s="247">
        <f>IF(AZ1035=2,G1035,0)</f>
        <v>0</v>
      </c>
      <c r="BC1035" s="247">
        <f>IF(AZ1035=3,G1035,0)</f>
        <v>0</v>
      </c>
      <c r="BD1035" s="247">
        <f>IF(AZ1035=4,G1035,0)</f>
        <v>0</v>
      </c>
      <c r="BE1035" s="247">
        <f>IF(AZ1035=5,G1035,0)</f>
        <v>0</v>
      </c>
      <c r="CA1035" s="278">
        <v>12</v>
      </c>
      <c r="CB1035" s="278">
        <v>0</v>
      </c>
    </row>
    <row r="1036" spans="1:80" ht="22.5">
      <c r="A1036" s="279">
        <v>270</v>
      </c>
      <c r="B1036" s="280" t="s">
        <v>1245</v>
      </c>
      <c r="C1036" s="281" t="s">
        <v>1246</v>
      </c>
      <c r="D1036" s="282" t="s">
        <v>1239</v>
      </c>
      <c r="E1036" s="283">
        <v>2</v>
      </c>
      <c r="F1036" s="283">
        <v>0</v>
      </c>
      <c r="G1036" s="284">
        <f>E1036*F1036</f>
        <v>0</v>
      </c>
      <c r="H1036" s="285">
        <v>2.0000000000010201E-2</v>
      </c>
      <c r="I1036" s="286">
        <f>E1036*H1036</f>
        <v>4.0000000000020401E-2</v>
      </c>
      <c r="J1036" s="285"/>
      <c r="K1036" s="286">
        <f>E1036*J1036</f>
        <v>0</v>
      </c>
      <c r="O1036" s="278">
        <v>2</v>
      </c>
      <c r="AA1036" s="247">
        <v>12</v>
      </c>
      <c r="AB1036" s="247">
        <v>0</v>
      </c>
      <c r="AC1036" s="247">
        <v>272</v>
      </c>
      <c r="AZ1036" s="247">
        <v>2</v>
      </c>
      <c r="BA1036" s="247">
        <f>IF(AZ1036=1,G1036,0)</f>
        <v>0</v>
      </c>
      <c r="BB1036" s="247">
        <f>IF(AZ1036=2,G1036,0)</f>
        <v>0</v>
      </c>
      <c r="BC1036" s="247">
        <f>IF(AZ1036=3,G1036,0)</f>
        <v>0</v>
      </c>
      <c r="BD1036" s="247">
        <f>IF(AZ1036=4,G1036,0)</f>
        <v>0</v>
      </c>
      <c r="BE1036" s="247">
        <f>IF(AZ1036=5,G1036,0)</f>
        <v>0</v>
      </c>
      <c r="CA1036" s="278">
        <v>12</v>
      </c>
      <c r="CB1036" s="278">
        <v>0</v>
      </c>
    </row>
    <row r="1037" spans="1:80" ht="22.5">
      <c r="A1037" s="279">
        <v>271</v>
      </c>
      <c r="B1037" s="280" t="s">
        <v>1247</v>
      </c>
      <c r="C1037" s="281" t="s">
        <v>1248</v>
      </c>
      <c r="D1037" s="282" t="s">
        <v>1239</v>
      </c>
      <c r="E1037" s="283">
        <v>3</v>
      </c>
      <c r="F1037" s="283">
        <v>0</v>
      </c>
      <c r="G1037" s="284">
        <f>E1037*F1037</f>
        <v>0</v>
      </c>
      <c r="H1037" s="285">
        <v>2.0000000000010201E-2</v>
      </c>
      <c r="I1037" s="286">
        <f>E1037*H1037</f>
        <v>6.0000000000030598E-2</v>
      </c>
      <c r="J1037" s="285"/>
      <c r="K1037" s="286">
        <f>E1037*J1037</f>
        <v>0</v>
      </c>
      <c r="O1037" s="278">
        <v>2</v>
      </c>
      <c r="AA1037" s="247">
        <v>12</v>
      </c>
      <c r="AB1037" s="247">
        <v>0</v>
      </c>
      <c r="AC1037" s="247">
        <v>273</v>
      </c>
      <c r="AZ1037" s="247">
        <v>2</v>
      </c>
      <c r="BA1037" s="247">
        <f>IF(AZ1037=1,G1037,0)</f>
        <v>0</v>
      </c>
      <c r="BB1037" s="247">
        <f>IF(AZ1037=2,G1037,0)</f>
        <v>0</v>
      </c>
      <c r="BC1037" s="247">
        <f>IF(AZ1037=3,G1037,0)</f>
        <v>0</v>
      </c>
      <c r="BD1037" s="247">
        <f>IF(AZ1037=4,G1037,0)</f>
        <v>0</v>
      </c>
      <c r="BE1037" s="247">
        <f>IF(AZ1037=5,G1037,0)</f>
        <v>0</v>
      </c>
      <c r="CA1037" s="278">
        <v>12</v>
      </c>
      <c r="CB1037" s="278">
        <v>0</v>
      </c>
    </row>
    <row r="1038" spans="1:80" ht="22.5">
      <c r="A1038" s="279">
        <v>272</v>
      </c>
      <c r="B1038" s="280" t="s">
        <v>1249</v>
      </c>
      <c r="C1038" s="281" t="s">
        <v>1248</v>
      </c>
      <c r="D1038" s="282" t="s">
        <v>1239</v>
      </c>
      <c r="E1038" s="283">
        <v>3</v>
      </c>
      <c r="F1038" s="283">
        <v>0</v>
      </c>
      <c r="G1038" s="284">
        <f>E1038*F1038</f>
        <v>0</v>
      </c>
      <c r="H1038" s="285">
        <v>2.0000000000010201E-2</v>
      </c>
      <c r="I1038" s="286">
        <f>E1038*H1038</f>
        <v>6.0000000000030598E-2</v>
      </c>
      <c r="J1038" s="285"/>
      <c r="K1038" s="286">
        <f>E1038*J1038</f>
        <v>0</v>
      </c>
      <c r="O1038" s="278">
        <v>2</v>
      </c>
      <c r="AA1038" s="247">
        <v>12</v>
      </c>
      <c r="AB1038" s="247">
        <v>0</v>
      </c>
      <c r="AC1038" s="247">
        <v>274</v>
      </c>
      <c r="AZ1038" s="247">
        <v>2</v>
      </c>
      <c r="BA1038" s="247">
        <f>IF(AZ1038=1,G1038,0)</f>
        <v>0</v>
      </c>
      <c r="BB1038" s="247">
        <f>IF(AZ1038=2,G1038,0)</f>
        <v>0</v>
      </c>
      <c r="BC1038" s="247">
        <f>IF(AZ1038=3,G1038,0)</f>
        <v>0</v>
      </c>
      <c r="BD1038" s="247">
        <f>IF(AZ1038=4,G1038,0)</f>
        <v>0</v>
      </c>
      <c r="BE1038" s="247">
        <f>IF(AZ1038=5,G1038,0)</f>
        <v>0</v>
      </c>
      <c r="CA1038" s="278">
        <v>12</v>
      </c>
      <c r="CB1038" s="278">
        <v>0</v>
      </c>
    </row>
    <row r="1039" spans="1:80" ht="22.5">
      <c r="A1039" s="279">
        <v>273</v>
      </c>
      <c r="B1039" s="280" t="s">
        <v>1250</v>
      </c>
      <c r="C1039" s="281" t="s">
        <v>1251</v>
      </c>
      <c r="D1039" s="282" t="s">
        <v>1239</v>
      </c>
      <c r="E1039" s="283">
        <v>4</v>
      </c>
      <c r="F1039" s="283">
        <v>0</v>
      </c>
      <c r="G1039" s="284">
        <f>E1039*F1039</f>
        <v>0</v>
      </c>
      <c r="H1039" s="285">
        <v>3.0000000000001099E-2</v>
      </c>
      <c r="I1039" s="286">
        <f>E1039*H1039</f>
        <v>0.12000000000000439</v>
      </c>
      <c r="J1039" s="285"/>
      <c r="K1039" s="286">
        <f>E1039*J1039</f>
        <v>0</v>
      </c>
      <c r="O1039" s="278">
        <v>2</v>
      </c>
      <c r="AA1039" s="247">
        <v>12</v>
      </c>
      <c r="AB1039" s="247">
        <v>0</v>
      </c>
      <c r="AC1039" s="247">
        <v>275</v>
      </c>
      <c r="AZ1039" s="247">
        <v>2</v>
      </c>
      <c r="BA1039" s="247">
        <f>IF(AZ1039=1,G1039,0)</f>
        <v>0</v>
      </c>
      <c r="BB1039" s="247">
        <f>IF(AZ1039=2,G1039,0)</f>
        <v>0</v>
      </c>
      <c r="BC1039" s="247">
        <f>IF(AZ1039=3,G1039,0)</f>
        <v>0</v>
      </c>
      <c r="BD1039" s="247">
        <f>IF(AZ1039=4,G1039,0)</f>
        <v>0</v>
      </c>
      <c r="BE1039" s="247">
        <f>IF(AZ1039=5,G1039,0)</f>
        <v>0</v>
      </c>
      <c r="CA1039" s="278">
        <v>12</v>
      </c>
      <c r="CB1039" s="278">
        <v>0</v>
      </c>
    </row>
    <row r="1040" spans="1:80" ht="22.5">
      <c r="A1040" s="279">
        <v>274</v>
      </c>
      <c r="B1040" s="280" t="s">
        <v>1252</v>
      </c>
      <c r="C1040" s="281" t="s">
        <v>1253</v>
      </c>
      <c r="D1040" s="282" t="s">
        <v>1239</v>
      </c>
      <c r="E1040" s="283">
        <v>3</v>
      </c>
      <c r="F1040" s="283">
        <v>0</v>
      </c>
      <c r="G1040" s="284">
        <f>E1040*F1040</f>
        <v>0</v>
      </c>
      <c r="H1040" s="285">
        <v>2.89999999999964E-2</v>
      </c>
      <c r="I1040" s="286">
        <f>E1040*H1040</f>
        <v>8.6999999999989197E-2</v>
      </c>
      <c r="J1040" s="285"/>
      <c r="K1040" s="286">
        <f>E1040*J1040</f>
        <v>0</v>
      </c>
      <c r="O1040" s="278">
        <v>2</v>
      </c>
      <c r="AA1040" s="247">
        <v>12</v>
      </c>
      <c r="AB1040" s="247">
        <v>0</v>
      </c>
      <c r="AC1040" s="247">
        <v>276</v>
      </c>
      <c r="AZ1040" s="247">
        <v>2</v>
      </c>
      <c r="BA1040" s="247">
        <f>IF(AZ1040=1,G1040,0)</f>
        <v>0</v>
      </c>
      <c r="BB1040" s="247">
        <f>IF(AZ1040=2,G1040,0)</f>
        <v>0</v>
      </c>
      <c r="BC1040" s="247">
        <f>IF(AZ1040=3,G1040,0)</f>
        <v>0</v>
      </c>
      <c r="BD1040" s="247">
        <f>IF(AZ1040=4,G1040,0)</f>
        <v>0</v>
      </c>
      <c r="BE1040" s="247">
        <f>IF(AZ1040=5,G1040,0)</f>
        <v>0</v>
      </c>
      <c r="CA1040" s="278">
        <v>12</v>
      </c>
      <c r="CB1040" s="278">
        <v>0</v>
      </c>
    </row>
    <row r="1041" spans="1:80" ht="22.5">
      <c r="A1041" s="279">
        <v>275</v>
      </c>
      <c r="B1041" s="280" t="s">
        <v>1254</v>
      </c>
      <c r="C1041" s="281" t="s">
        <v>1255</v>
      </c>
      <c r="D1041" s="282" t="s">
        <v>1239</v>
      </c>
      <c r="E1041" s="283">
        <v>1</v>
      </c>
      <c r="F1041" s="283">
        <v>0</v>
      </c>
      <c r="G1041" s="284">
        <f>E1041*F1041</f>
        <v>0</v>
      </c>
      <c r="H1041" s="285">
        <v>3.5000000000024997E-2</v>
      </c>
      <c r="I1041" s="286">
        <f>E1041*H1041</f>
        <v>3.5000000000024997E-2</v>
      </c>
      <c r="J1041" s="285"/>
      <c r="K1041" s="286">
        <f>E1041*J1041</f>
        <v>0</v>
      </c>
      <c r="O1041" s="278">
        <v>2</v>
      </c>
      <c r="AA1041" s="247">
        <v>12</v>
      </c>
      <c r="AB1041" s="247">
        <v>0</v>
      </c>
      <c r="AC1041" s="247">
        <v>277</v>
      </c>
      <c r="AZ1041" s="247">
        <v>2</v>
      </c>
      <c r="BA1041" s="247">
        <f>IF(AZ1041=1,G1041,0)</f>
        <v>0</v>
      </c>
      <c r="BB1041" s="247">
        <f>IF(AZ1041=2,G1041,0)</f>
        <v>0</v>
      </c>
      <c r="BC1041" s="247">
        <f>IF(AZ1041=3,G1041,0)</f>
        <v>0</v>
      </c>
      <c r="BD1041" s="247">
        <f>IF(AZ1041=4,G1041,0)</f>
        <v>0</v>
      </c>
      <c r="BE1041" s="247">
        <f>IF(AZ1041=5,G1041,0)</f>
        <v>0</v>
      </c>
      <c r="CA1041" s="278">
        <v>12</v>
      </c>
      <c r="CB1041" s="278">
        <v>0</v>
      </c>
    </row>
    <row r="1042" spans="1:80" ht="22.5">
      <c r="A1042" s="279">
        <v>276</v>
      </c>
      <c r="B1042" s="280" t="s">
        <v>1256</v>
      </c>
      <c r="C1042" s="281" t="s">
        <v>1257</v>
      </c>
      <c r="D1042" s="282" t="s">
        <v>1239</v>
      </c>
      <c r="E1042" s="283">
        <v>1</v>
      </c>
      <c r="F1042" s="283">
        <v>0</v>
      </c>
      <c r="G1042" s="284">
        <f>E1042*F1042</f>
        <v>0</v>
      </c>
      <c r="H1042" s="285">
        <v>3.0000000000001099E-2</v>
      </c>
      <c r="I1042" s="286">
        <f>E1042*H1042</f>
        <v>3.0000000000001099E-2</v>
      </c>
      <c r="J1042" s="285"/>
      <c r="K1042" s="286">
        <f>E1042*J1042</f>
        <v>0</v>
      </c>
      <c r="O1042" s="278">
        <v>2</v>
      </c>
      <c r="AA1042" s="247">
        <v>12</v>
      </c>
      <c r="AB1042" s="247">
        <v>0</v>
      </c>
      <c r="AC1042" s="247">
        <v>278</v>
      </c>
      <c r="AZ1042" s="247">
        <v>2</v>
      </c>
      <c r="BA1042" s="247">
        <f>IF(AZ1042=1,G1042,0)</f>
        <v>0</v>
      </c>
      <c r="BB1042" s="247">
        <f>IF(AZ1042=2,G1042,0)</f>
        <v>0</v>
      </c>
      <c r="BC1042" s="247">
        <f>IF(AZ1042=3,G1042,0)</f>
        <v>0</v>
      </c>
      <c r="BD1042" s="247">
        <f>IF(AZ1042=4,G1042,0)</f>
        <v>0</v>
      </c>
      <c r="BE1042" s="247">
        <f>IF(AZ1042=5,G1042,0)</f>
        <v>0</v>
      </c>
      <c r="CA1042" s="278">
        <v>12</v>
      </c>
      <c r="CB1042" s="278">
        <v>0</v>
      </c>
    </row>
    <row r="1043" spans="1:80" ht="22.5">
      <c r="A1043" s="279">
        <v>277</v>
      </c>
      <c r="B1043" s="280" t="s">
        <v>1258</v>
      </c>
      <c r="C1043" s="281" t="s">
        <v>1259</v>
      </c>
      <c r="D1043" s="282" t="s">
        <v>1239</v>
      </c>
      <c r="E1043" s="283">
        <v>1</v>
      </c>
      <c r="F1043" s="283">
        <v>0</v>
      </c>
      <c r="G1043" s="284">
        <f>E1043*F1043</f>
        <v>0</v>
      </c>
      <c r="H1043" s="285">
        <v>0.130000000000109</v>
      </c>
      <c r="I1043" s="286">
        <f>E1043*H1043</f>
        <v>0.130000000000109</v>
      </c>
      <c r="J1043" s="285"/>
      <c r="K1043" s="286">
        <f>E1043*J1043</f>
        <v>0</v>
      </c>
      <c r="O1043" s="278">
        <v>2</v>
      </c>
      <c r="AA1043" s="247">
        <v>12</v>
      </c>
      <c r="AB1043" s="247">
        <v>0</v>
      </c>
      <c r="AC1043" s="247">
        <v>279</v>
      </c>
      <c r="AZ1043" s="247">
        <v>2</v>
      </c>
      <c r="BA1043" s="247">
        <f>IF(AZ1043=1,G1043,0)</f>
        <v>0</v>
      </c>
      <c r="BB1043" s="247">
        <f>IF(AZ1043=2,G1043,0)</f>
        <v>0</v>
      </c>
      <c r="BC1043" s="247">
        <f>IF(AZ1043=3,G1043,0)</f>
        <v>0</v>
      </c>
      <c r="BD1043" s="247">
        <f>IF(AZ1043=4,G1043,0)</f>
        <v>0</v>
      </c>
      <c r="BE1043" s="247">
        <f>IF(AZ1043=5,G1043,0)</f>
        <v>0</v>
      </c>
      <c r="CA1043" s="278">
        <v>12</v>
      </c>
      <c r="CB1043" s="278">
        <v>0</v>
      </c>
    </row>
    <row r="1044" spans="1:80" ht="22.5">
      <c r="A1044" s="279">
        <v>278</v>
      </c>
      <c r="B1044" s="280" t="s">
        <v>1260</v>
      </c>
      <c r="C1044" s="281" t="s">
        <v>1261</v>
      </c>
      <c r="D1044" s="282" t="s">
        <v>1239</v>
      </c>
      <c r="E1044" s="283">
        <v>1</v>
      </c>
      <c r="F1044" s="283">
        <v>0</v>
      </c>
      <c r="G1044" s="284">
        <f>E1044*F1044</f>
        <v>0</v>
      </c>
      <c r="H1044" s="285">
        <v>2.0000000000010201E-2</v>
      </c>
      <c r="I1044" s="286">
        <f>E1044*H1044</f>
        <v>2.0000000000010201E-2</v>
      </c>
      <c r="J1044" s="285"/>
      <c r="K1044" s="286">
        <f>E1044*J1044</f>
        <v>0</v>
      </c>
      <c r="O1044" s="278">
        <v>2</v>
      </c>
      <c r="AA1044" s="247">
        <v>12</v>
      </c>
      <c r="AB1044" s="247">
        <v>0</v>
      </c>
      <c r="AC1044" s="247">
        <v>280</v>
      </c>
      <c r="AZ1044" s="247">
        <v>2</v>
      </c>
      <c r="BA1044" s="247">
        <f>IF(AZ1044=1,G1044,0)</f>
        <v>0</v>
      </c>
      <c r="BB1044" s="247">
        <f>IF(AZ1044=2,G1044,0)</f>
        <v>0</v>
      </c>
      <c r="BC1044" s="247">
        <f>IF(AZ1044=3,G1044,0)</f>
        <v>0</v>
      </c>
      <c r="BD1044" s="247">
        <f>IF(AZ1044=4,G1044,0)</f>
        <v>0</v>
      </c>
      <c r="BE1044" s="247">
        <f>IF(AZ1044=5,G1044,0)</f>
        <v>0</v>
      </c>
      <c r="CA1044" s="278">
        <v>12</v>
      </c>
      <c r="CB1044" s="278">
        <v>0</v>
      </c>
    </row>
    <row r="1045" spans="1:80" ht="22.5">
      <c r="A1045" s="279">
        <v>279</v>
      </c>
      <c r="B1045" s="280" t="s">
        <v>1262</v>
      </c>
      <c r="C1045" s="281" t="s">
        <v>1263</v>
      </c>
      <c r="D1045" s="282" t="s">
        <v>1239</v>
      </c>
      <c r="E1045" s="283">
        <v>1</v>
      </c>
      <c r="F1045" s="283">
        <v>0</v>
      </c>
      <c r="G1045" s="284">
        <f>E1045*F1045</f>
        <v>0</v>
      </c>
      <c r="H1045" s="285">
        <v>7.0000000000049994E-2</v>
      </c>
      <c r="I1045" s="286">
        <f>E1045*H1045</f>
        <v>7.0000000000049994E-2</v>
      </c>
      <c r="J1045" s="285"/>
      <c r="K1045" s="286">
        <f>E1045*J1045</f>
        <v>0</v>
      </c>
      <c r="O1045" s="278">
        <v>2</v>
      </c>
      <c r="AA1045" s="247">
        <v>12</v>
      </c>
      <c r="AB1045" s="247">
        <v>0</v>
      </c>
      <c r="AC1045" s="247">
        <v>281</v>
      </c>
      <c r="AZ1045" s="247">
        <v>2</v>
      </c>
      <c r="BA1045" s="247">
        <f>IF(AZ1045=1,G1045,0)</f>
        <v>0</v>
      </c>
      <c r="BB1045" s="247">
        <f>IF(AZ1045=2,G1045,0)</f>
        <v>0</v>
      </c>
      <c r="BC1045" s="247">
        <f>IF(AZ1045=3,G1045,0)</f>
        <v>0</v>
      </c>
      <c r="BD1045" s="247">
        <f>IF(AZ1045=4,G1045,0)</f>
        <v>0</v>
      </c>
      <c r="BE1045" s="247">
        <f>IF(AZ1045=5,G1045,0)</f>
        <v>0</v>
      </c>
      <c r="CA1045" s="278">
        <v>12</v>
      </c>
      <c r="CB1045" s="278">
        <v>0</v>
      </c>
    </row>
    <row r="1046" spans="1:80" ht="22.5">
      <c r="A1046" s="279">
        <v>280</v>
      </c>
      <c r="B1046" s="280" t="s">
        <v>1264</v>
      </c>
      <c r="C1046" s="281" t="s">
        <v>1265</v>
      </c>
      <c r="D1046" s="282" t="s">
        <v>1239</v>
      </c>
      <c r="E1046" s="283">
        <v>1</v>
      </c>
      <c r="F1046" s="283">
        <v>0</v>
      </c>
      <c r="G1046" s="284">
        <f>E1046*F1046</f>
        <v>0</v>
      </c>
      <c r="H1046" s="285">
        <v>2.0000000000010201E-2</v>
      </c>
      <c r="I1046" s="286">
        <f>E1046*H1046</f>
        <v>2.0000000000010201E-2</v>
      </c>
      <c r="J1046" s="285"/>
      <c r="K1046" s="286">
        <f>E1046*J1046</f>
        <v>0</v>
      </c>
      <c r="O1046" s="278">
        <v>2</v>
      </c>
      <c r="AA1046" s="247">
        <v>12</v>
      </c>
      <c r="AB1046" s="247">
        <v>0</v>
      </c>
      <c r="AC1046" s="247">
        <v>282</v>
      </c>
      <c r="AZ1046" s="247">
        <v>2</v>
      </c>
      <c r="BA1046" s="247">
        <f>IF(AZ1046=1,G1046,0)</f>
        <v>0</v>
      </c>
      <c r="BB1046" s="247">
        <f>IF(AZ1046=2,G1046,0)</f>
        <v>0</v>
      </c>
      <c r="BC1046" s="247">
        <f>IF(AZ1046=3,G1046,0)</f>
        <v>0</v>
      </c>
      <c r="BD1046" s="247">
        <f>IF(AZ1046=4,G1046,0)</f>
        <v>0</v>
      </c>
      <c r="BE1046" s="247">
        <f>IF(AZ1046=5,G1046,0)</f>
        <v>0</v>
      </c>
      <c r="CA1046" s="278">
        <v>12</v>
      </c>
      <c r="CB1046" s="278">
        <v>0</v>
      </c>
    </row>
    <row r="1047" spans="1:80" ht="22.5">
      <c r="A1047" s="279">
        <v>281</v>
      </c>
      <c r="B1047" s="280" t="s">
        <v>1266</v>
      </c>
      <c r="C1047" s="281" t="s">
        <v>1243</v>
      </c>
      <c r="D1047" s="282" t="s">
        <v>1239</v>
      </c>
      <c r="E1047" s="283">
        <v>1</v>
      </c>
      <c r="F1047" s="283">
        <v>0</v>
      </c>
      <c r="G1047" s="284">
        <f>E1047*F1047</f>
        <v>0</v>
      </c>
      <c r="H1047" s="285">
        <v>2.0000000000010201E-2</v>
      </c>
      <c r="I1047" s="286">
        <f>E1047*H1047</f>
        <v>2.0000000000010201E-2</v>
      </c>
      <c r="J1047" s="285"/>
      <c r="K1047" s="286">
        <f>E1047*J1047</f>
        <v>0</v>
      </c>
      <c r="O1047" s="278">
        <v>2</v>
      </c>
      <c r="AA1047" s="247">
        <v>12</v>
      </c>
      <c r="AB1047" s="247">
        <v>0</v>
      </c>
      <c r="AC1047" s="247">
        <v>283</v>
      </c>
      <c r="AZ1047" s="247">
        <v>2</v>
      </c>
      <c r="BA1047" s="247">
        <f>IF(AZ1047=1,G1047,0)</f>
        <v>0</v>
      </c>
      <c r="BB1047" s="247">
        <f>IF(AZ1047=2,G1047,0)</f>
        <v>0</v>
      </c>
      <c r="BC1047" s="247">
        <f>IF(AZ1047=3,G1047,0)</f>
        <v>0</v>
      </c>
      <c r="BD1047" s="247">
        <f>IF(AZ1047=4,G1047,0)</f>
        <v>0</v>
      </c>
      <c r="BE1047" s="247">
        <f>IF(AZ1047=5,G1047,0)</f>
        <v>0</v>
      </c>
      <c r="CA1047" s="278">
        <v>12</v>
      </c>
      <c r="CB1047" s="278">
        <v>0</v>
      </c>
    </row>
    <row r="1048" spans="1:80" ht="22.5">
      <c r="A1048" s="279">
        <v>282</v>
      </c>
      <c r="B1048" s="280" t="s">
        <v>1267</v>
      </c>
      <c r="C1048" s="281" t="s">
        <v>1268</v>
      </c>
      <c r="D1048" s="282" t="s">
        <v>1239</v>
      </c>
      <c r="E1048" s="283">
        <v>1</v>
      </c>
      <c r="F1048" s="283">
        <v>0</v>
      </c>
      <c r="G1048" s="284">
        <f>E1048*F1048</f>
        <v>0</v>
      </c>
      <c r="H1048" s="285">
        <v>7.0000000000000007E-2</v>
      </c>
      <c r="I1048" s="286">
        <f>E1048*H1048</f>
        <v>7.0000000000000007E-2</v>
      </c>
      <c r="J1048" s="285"/>
      <c r="K1048" s="286">
        <f>E1048*J1048</f>
        <v>0</v>
      </c>
      <c r="O1048" s="278">
        <v>2</v>
      </c>
      <c r="AA1048" s="247">
        <v>12</v>
      </c>
      <c r="AB1048" s="247">
        <v>0</v>
      </c>
      <c r="AC1048" s="247">
        <v>284</v>
      </c>
      <c r="AZ1048" s="247">
        <v>2</v>
      </c>
      <c r="BA1048" s="247">
        <f>IF(AZ1048=1,G1048,0)</f>
        <v>0</v>
      </c>
      <c r="BB1048" s="247">
        <f>IF(AZ1048=2,G1048,0)</f>
        <v>0</v>
      </c>
      <c r="BC1048" s="247">
        <f>IF(AZ1048=3,G1048,0)</f>
        <v>0</v>
      </c>
      <c r="BD1048" s="247">
        <f>IF(AZ1048=4,G1048,0)</f>
        <v>0</v>
      </c>
      <c r="BE1048" s="247">
        <f>IF(AZ1048=5,G1048,0)</f>
        <v>0</v>
      </c>
      <c r="CA1048" s="278">
        <v>12</v>
      </c>
      <c r="CB1048" s="278">
        <v>0</v>
      </c>
    </row>
    <row r="1049" spans="1:80" ht="22.5">
      <c r="A1049" s="279">
        <v>283</v>
      </c>
      <c r="B1049" s="280" t="s">
        <v>1269</v>
      </c>
      <c r="C1049" s="281" t="s">
        <v>1270</v>
      </c>
      <c r="D1049" s="282" t="s">
        <v>1239</v>
      </c>
      <c r="E1049" s="283">
        <v>1</v>
      </c>
      <c r="F1049" s="283">
        <v>0</v>
      </c>
      <c r="G1049" s="284">
        <f>E1049*F1049</f>
        <v>0</v>
      </c>
      <c r="H1049" s="285">
        <v>7.5000000000045502E-2</v>
      </c>
      <c r="I1049" s="286">
        <f>E1049*H1049</f>
        <v>7.5000000000045502E-2</v>
      </c>
      <c r="J1049" s="285"/>
      <c r="K1049" s="286">
        <f>E1049*J1049</f>
        <v>0</v>
      </c>
      <c r="O1049" s="278">
        <v>2</v>
      </c>
      <c r="AA1049" s="247">
        <v>12</v>
      </c>
      <c r="AB1049" s="247">
        <v>0</v>
      </c>
      <c r="AC1049" s="247">
        <v>285</v>
      </c>
      <c r="AZ1049" s="247">
        <v>2</v>
      </c>
      <c r="BA1049" s="247">
        <f>IF(AZ1049=1,G1049,0)</f>
        <v>0</v>
      </c>
      <c r="BB1049" s="247">
        <f>IF(AZ1049=2,G1049,0)</f>
        <v>0</v>
      </c>
      <c r="BC1049" s="247">
        <f>IF(AZ1049=3,G1049,0)</f>
        <v>0</v>
      </c>
      <c r="BD1049" s="247">
        <f>IF(AZ1049=4,G1049,0)</f>
        <v>0</v>
      </c>
      <c r="BE1049" s="247">
        <f>IF(AZ1049=5,G1049,0)</f>
        <v>0</v>
      </c>
      <c r="CA1049" s="278">
        <v>12</v>
      </c>
      <c r="CB1049" s="278">
        <v>0</v>
      </c>
    </row>
    <row r="1050" spans="1:80" ht="22.5">
      <c r="A1050" s="279">
        <v>284</v>
      </c>
      <c r="B1050" s="280" t="s">
        <v>1271</v>
      </c>
      <c r="C1050" s="281" t="s">
        <v>1272</v>
      </c>
      <c r="D1050" s="282" t="s">
        <v>1239</v>
      </c>
      <c r="E1050" s="283">
        <v>1</v>
      </c>
      <c r="F1050" s="283">
        <v>0</v>
      </c>
      <c r="G1050" s="284">
        <f>E1050*F1050</f>
        <v>0</v>
      </c>
      <c r="H1050" s="285">
        <v>0.13899999999989601</v>
      </c>
      <c r="I1050" s="286">
        <f>E1050*H1050</f>
        <v>0.13899999999989601</v>
      </c>
      <c r="J1050" s="285"/>
      <c r="K1050" s="286">
        <f>E1050*J1050</f>
        <v>0</v>
      </c>
      <c r="O1050" s="278">
        <v>2</v>
      </c>
      <c r="AA1050" s="247">
        <v>12</v>
      </c>
      <c r="AB1050" s="247">
        <v>0</v>
      </c>
      <c r="AC1050" s="247">
        <v>286</v>
      </c>
      <c r="AZ1050" s="247">
        <v>2</v>
      </c>
      <c r="BA1050" s="247">
        <f>IF(AZ1050=1,G1050,0)</f>
        <v>0</v>
      </c>
      <c r="BB1050" s="247">
        <f>IF(AZ1050=2,G1050,0)</f>
        <v>0</v>
      </c>
      <c r="BC1050" s="247">
        <f>IF(AZ1050=3,G1050,0)</f>
        <v>0</v>
      </c>
      <c r="BD1050" s="247">
        <f>IF(AZ1050=4,G1050,0)</f>
        <v>0</v>
      </c>
      <c r="BE1050" s="247">
        <f>IF(AZ1050=5,G1050,0)</f>
        <v>0</v>
      </c>
      <c r="CA1050" s="278">
        <v>12</v>
      </c>
      <c r="CB1050" s="278">
        <v>0</v>
      </c>
    </row>
    <row r="1051" spans="1:80" ht="22.5">
      <c r="A1051" s="279">
        <v>285</v>
      </c>
      <c r="B1051" s="280" t="s">
        <v>1273</v>
      </c>
      <c r="C1051" s="281" t="s">
        <v>1274</v>
      </c>
      <c r="D1051" s="282" t="s">
        <v>1239</v>
      </c>
      <c r="E1051" s="283">
        <v>1</v>
      </c>
      <c r="F1051" s="283">
        <v>0</v>
      </c>
      <c r="G1051" s="284">
        <f>E1051*F1051</f>
        <v>0</v>
      </c>
      <c r="H1051" s="285">
        <v>0.212999999999965</v>
      </c>
      <c r="I1051" s="286">
        <f>E1051*H1051</f>
        <v>0.212999999999965</v>
      </c>
      <c r="J1051" s="285"/>
      <c r="K1051" s="286">
        <f>E1051*J1051</f>
        <v>0</v>
      </c>
      <c r="O1051" s="278">
        <v>2</v>
      </c>
      <c r="AA1051" s="247">
        <v>12</v>
      </c>
      <c r="AB1051" s="247">
        <v>0</v>
      </c>
      <c r="AC1051" s="247">
        <v>288</v>
      </c>
      <c r="AZ1051" s="247">
        <v>2</v>
      </c>
      <c r="BA1051" s="247">
        <f>IF(AZ1051=1,G1051,0)</f>
        <v>0</v>
      </c>
      <c r="BB1051" s="247">
        <f>IF(AZ1051=2,G1051,0)</f>
        <v>0</v>
      </c>
      <c r="BC1051" s="247">
        <f>IF(AZ1051=3,G1051,0)</f>
        <v>0</v>
      </c>
      <c r="BD1051" s="247">
        <f>IF(AZ1051=4,G1051,0)</f>
        <v>0</v>
      </c>
      <c r="BE1051" s="247">
        <f>IF(AZ1051=5,G1051,0)</f>
        <v>0</v>
      </c>
      <c r="CA1051" s="278">
        <v>12</v>
      </c>
      <c r="CB1051" s="278">
        <v>0</v>
      </c>
    </row>
    <row r="1052" spans="1:80">
      <c r="A1052" s="279">
        <v>286</v>
      </c>
      <c r="B1052" s="280" t="s">
        <v>1275</v>
      </c>
      <c r="C1052" s="281" t="s">
        <v>1276</v>
      </c>
      <c r="D1052" s="282" t="s">
        <v>112</v>
      </c>
      <c r="E1052" s="283">
        <v>116</v>
      </c>
      <c r="F1052" s="283">
        <v>0</v>
      </c>
      <c r="G1052" s="284">
        <f>E1052*F1052</f>
        <v>0</v>
      </c>
      <c r="H1052" s="285">
        <v>1.00000000000051E-2</v>
      </c>
      <c r="I1052" s="286">
        <f>E1052*H1052</f>
        <v>1.1600000000005917</v>
      </c>
      <c r="J1052" s="285"/>
      <c r="K1052" s="286">
        <f>E1052*J1052</f>
        <v>0</v>
      </c>
      <c r="O1052" s="278">
        <v>2</v>
      </c>
      <c r="AA1052" s="247">
        <v>12</v>
      </c>
      <c r="AB1052" s="247">
        <v>0</v>
      </c>
      <c r="AC1052" s="247">
        <v>289</v>
      </c>
      <c r="AZ1052" s="247">
        <v>2</v>
      </c>
      <c r="BA1052" s="247">
        <f>IF(AZ1052=1,G1052,0)</f>
        <v>0</v>
      </c>
      <c r="BB1052" s="247">
        <f>IF(AZ1052=2,G1052,0)</f>
        <v>0</v>
      </c>
      <c r="BC1052" s="247">
        <f>IF(AZ1052=3,G1052,0)</f>
        <v>0</v>
      </c>
      <c r="BD1052" s="247">
        <f>IF(AZ1052=4,G1052,0)</f>
        <v>0</v>
      </c>
      <c r="BE1052" s="247">
        <f>IF(AZ1052=5,G1052,0)</f>
        <v>0</v>
      </c>
      <c r="CA1052" s="278">
        <v>12</v>
      </c>
      <c r="CB1052" s="278">
        <v>0</v>
      </c>
    </row>
    <row r="1053" spans="1:80">
      <c r="A1053" s="279">
        <v>287</v>
      </c>
      <c r="B1053" s="280" t="s">
        <v>1277</v>
      </c>
      <c r="C1053" s="281" t="s">
        <v>1278</v>
      </c>
      <c r="D1053" s="282" t="s">
        <v>1239</v>
      </c>
      <c r="E1053" s="283">
        <v>1</v>
      </c>
      <c r="F1053" s="283">
        <v>0</v>
      </c>
      <c r="G1053" s="284">
        <f>E1053*F1053</f>
        <v>0</v>
      </c>
      <c r="H1053" s="285">
        <v>2.0000000000010201E-2</v>
      </c>
      <c r="I1053" s="286">
        <f>E1053*H1053</f>
        <v>2.0000000000010201E-2</v>
      </c>
      <c r="J1053" s="285"/>
      <c r="K1053" s="286">
        <f>E1053*J1053</f>
        <v>0</v>
      </c>
      <c r="O1053" s="278">
        <v>2</v>
      </c>
      <c r="AA1053" s="247">
        <v>12</v>
      </c>
      <c r="AB1053" s="247">
        <v>0</v>
      </c>
      <c r="AC1053" s="247">
        <v>290</v>
      </c>
      <c r="AZ1053" s="247">
        <v>2</v>
      </c>
      <c r="BA1053" s="247">
        <f>IF(AZ1053=1,G1053,0)</f>
        <v>0</v>
      </c>
      <c r="BB1053" s="247">
        <f>IF(AZ1053=2,G1053,0)</f>
        <v>0</v>
      </c>
      <c r="BC1053" s="247">
        <f>IF(AZ1053=3,G1053,0)</f>
        <v>0</v>
      </c>
      <c r="BD1053" s="247">
        <f>IF(AZ1053=4,G1053,0)</f>
        <v>0</v>
      </c>
      <c r="BE1053" s="247">
        <f>IF(AZ1053=5,G1053,0)</f>
        <v>0</v>
      </c>
      <c r="CA1053" s="278">
        <v>12</v>
      </c>
      <c r="CB1053" s="278">
        <v>0</v>
      </c>
    </row>
    <row r="1054" spans="1:80" ht="22.5">
      <c r="A1054" s="279">
        <v>288</v>
      </c>
      <c r="B1054" s="280" t="s">
        <v>1279</v>
      </c>
      <c r="C1054" s="281" t="s">
        <v>1280</v>
      </c>
      <c r="D1054" s="282" t="s">
        <v>227</v>
      </c>
      <c r="E1054" s="283">
        <v>239.4</v>
      </c>
      <c r="F1054" s="283">
        <v>0</v>
      </c>
      <c r="G1054" s="284">
        <f>E1054*F1054</f>
        <v>0</v>
      </c>
      <c r="H1054" s="285">
        <v>0</v>
      </c>
      <c r="I1054" s="286">
        <f>E1054*H1054</f>
        <v>0</v>
      </c>
      <c r="J1054" s="285"/>
      <c r="K1054" s="286">
        <f>E1054*J1054</f>
        <v>0</v>
      </c>
      <c r="O1054" s="278">
        <v>2</v>
      </c>
      <c r="AA1054" s="247">
        <v>12</v>
      </c>
      <c r="AB1054" s="247">
        <v>0</v>
      </c>
      <c r="AC1054" s="247">
        <v>253</v>
      </c>
      <c r="AZ1054" s="247">
        <v>2</v>
      </c>
      <c r="BA1054" s="247">
        <f>IF(AZ1054=1,G1054,0)</f>
        <v>0</v>
      </c>
      <c r="BB1054" s="247">
        <f>IF(AZ1054=2,G1054,0)</f>
        <v>0</v>
      </c>
      <c r="BC1054" s="247">
        <f>IF(AZ1054=3,G1054,0)</f>
        <v>0</v>
      </c>
      <c r="BD1054" s="247">
        <f>IF(AZ1054=4,G1054,0)</f>
        <v>0</v>
      </c>
      <c r="BE1054" s="247">
        <f>IF(AZ1054=5,G1054,0)</f>
        <v>0</v>
      </c>
      <c r="CA1054" s="278">
        <v>12</v>
      </c>
      <c r="CB1054" s="278">
        <v>0</v>
      </c>
    </row>
    <row r="1055" spans="1:80" ht="22.5">
      <c r="A1055" s="279">
        <v>289</v>
      </c>
      <c r="B1055" s="280" t="s">
        <v>1281</v>
      </c>
      <c r="C1055" s="281" t="s">
        <v>1282</v>
      </c>
      <c r="D1055" s="282" t="s">
        <v>227</v>
      </c>
      <c r="E1055" s="283">
        <v>324.86399999999998</v>
      </c>
      <c r="F1055" s="283">
        <v>0</v>
      </c>
      <c r="G1055" s="284">
        <f>E1055*F1055</f>
        <v>0</v>
      </c>
      <c r="H1055" s="285">
        <v>0.02</v>
      </c>
      <c r="I1055" s="286">
        <f>E1055*H1055</f>
        <v>6.4972799999999999</v>
      </c>
      <c r="J1055" s="285"/>
      <c r="K1055" s="286">
        <f>E1055*J1055</f>
        <v>0</v>
      </c>
      <c r="O1055" s="278">
        <v>2</v>
      </c>
      <c r="AA1055" s="247">
        <v>12</v>
      </c>
      <c r="AB1055" s="247">
        <v>0</v>
      </c>
      <c r="AC1055" s="247">
        <v>101</v>
      </c>
      <c r="AZ1055" s="247">
        <v>2</v>
      </c>
      <c r="BA1055" s="247">
        <f>IF(AZ1055=1,G1055,0)</f>
        <v>0</v>
      </c>
      <c r="BB1055" s="247">
        <f>IF(AZ1055=2,G1055,0)</f>
        <v>0</v>
      </c>
      <c r="BC1055" s="247">
        <f>IF(AZ1055=3,G1055,0)</f>
        <v>0</v>
      </c>
      <c r="BD1055" s="247">
        <f>IF(AZ1055=4,G1055,0)</f>
        <v>0</v>
      </c>
      <c r="BE1055" s="247">
        <f>IF(AZ1055=5,G1055,0)</f>
        <v>0</v>
      </c>
      <c r="CA1055" s="278">
        <v>12</v>
      </c>
      <c r="CB1055" s="278">
        <v>0</v>
      </c>
    </row>
    <row r="1056" spans="1:80">
      <c r="A1056" s="287"/>
      <c r="B1056" s="290"/>
      <c r="C1056" s="291" t="s">
        <v>1283</v>
      </c>
      <c r="D1056" s="292"/>
      <c r="E1056" s="293">
        <v>0</v>
      </c>
      <c r="F1056" s="294"/>
      <c r="G1056" s="295"/>
      <c r="H1056" s="296"/>
      <c r="I1056" s="288"/>
      <c r="J1056" s="297"/>
      <c r="K1056" s="288"/>
      <c r="M1056" s="289" t="s">
        <v>1283</v>
      </c>
      <c r="O1056" s="278"/>
    </row>
    <row r="1057" spans="1:80">
      <c r="A1057" s="287"/>
      <c r="B1057" s="290"/>
      <c r="C1057" s="291" t="s">
        <v>1284</v>
      </c>
      <c r="D1057" s="292"/>
      <c r="E1057" s="293">
        <v>42</v>
      </c>
      <c r="F1057" s="294"/>
      <c r="G1057" s="295"/>
      <c r="H1057" s="296"/>
      <c r="I1057" s="288"/>
      <c r="J1057" s="297"/>
      <c r="K1057" s="288"/>
      <c r="M1057" s="289" t="s">
        <v>1284</v>
      </c>
      <c r="O1057" s="278"/>
    </row>
    <row r="1058" spans="1:80">
      <c r="A1058" s="287"/>
      <c r="B1058" s="290"/>
      <c r="C1058" s="291" t="s">
        <v>123</v>
      </c>
      <c r="D1058" s="292"/>
      <c r="E1058" s="293">
        <v>0</v>
      </c>
      <c r="F1058" s="294"/>
      <c r="G1058" s="295"/>
      <c r="H1058" s="296"/>
      <c r="I1058" s="288"/>
      <c r="J1058" s="297"/>
      <c r="K1058" s="288"/>
      <c r="M1058" s="289">
        <v>0</v>
      </c>
      <c r="O1058" s="278"/>
    </row>
    <row r="1059" spans="1:80">
      <c r="A1059" s="287"/>
      <c r="B1059" s="290"/>
      <c r="C1059" s="291" t="s">
        <v>1285</v>
      </c>
      <c r="D1059" s="292"/>
      <c r="E1059" s="293">
        <v>0</v>
      </c>
      <c r="F1059" s="294"/>
      <c r="G1059" s="295"/>
      <c r="H1059" s="296"/>
      <c r="I1059" s="288"/>
      <c r="J1059" s="297"/>
      <c r="K1059" s="288"/>
      <c r="M1059" s="289" t="s">
        <v>1285</v>
      </c>
      <c r="O1059" s="278"/>
    </row>
    <row r="1060" spans="1:80">
      <c r="A1060" s="287"/>
      <c r="B1060" s="290"/>
      <c r="C1060" s="291" t="s">
        <v>1286</v>
      </c>
      <c r="D1060" s="292"/>
      <c r="E1060" s="293">
        <v>24</v>
      </c>
      <c r="F1060" s="294"/>
      <c r="G1060" s="295"/>
      <c r="H1060" s="296"/>
      <c r="I1060" s="288"/>
      <c r="J1060" s="297"/>
      <c r="K1060" s="288"/>
      <c r="M1060" s="289" t="s">
        <v>1286</v>
      </c>
      <c r="O1060" s="278"/>
    </row>
    <row r="1061" spans="1:80">
      <c r="A1061" s="287"/>
      <c r="B1061" s="290"/>
      <c r="C1061" s="291" t="s">
        <v>1287</v>
      </c>
      <c r="D1061" s="292"/>
      <c r="E1061" s="293">
        <v>16.263999999999999</v>
      </c>
      <c r="F1061" s="294"/>
      <c r="G1061" s="295"/>
      <c r="H1061" s="296"/>
      <c r="I1061" s="288"/>
      <c r="J1061" s="297"/>
      <c r="K1061" s="288"/>
      <c r="M1061" s="289" t="s">
        <v>1287</v>
      </c>
      <c r="O1061" s="278"/>
    </row>
    <row r="1062" spans="1:80">
      <c r="A1062" s="287"/>
      <c r="B1062" s="290"/>
      <c r="C1062" s="291" t="s">
        <v>1288</v>
      </c>
      <c r="D1062" s="292"/>
      <c r="E1062" s="293">
        <v>68</v>
      </c>
      <c r="F1062" s="294"/>
      <c r="G1062" s="295"/>
      <c r="H1062" s="296"/>
      <c r="I1062" s="288"/>
      <c r="J1062" s="297"/>
      <c r="K1062" s="288"/>
      <c r="M1062" s="289" t="s">
        <v>1288</v>
      </c>
      <c r="O1062" s="278"/>
    </row>
    <row r="1063" spans="1:80">
      <c r="A1063" s="287"/>
      <c r="B1063" s="290"/>
      <c r="C1063" s="291" t="s">
        <v>1289</v>
      </c>
      <c r="D1063" s="292"/>
      <c r="E1063" s="293">
        <v>25.68</v>
      </c>
      <c r="F1063" s="294"/>
      <c r="G1063" s="295"/>
      <c r="H1063" s="296"/>
      <c r="I1063" s="288"/>
      <c r="J1063" s="297"/>
      <c r="K1063" s="288"/>
      <c r="M1063" s="289" t="s">
        <v>1289</v>
      </c>
      <c r="O1063" s="278"/>
    </row>
    <row r="1064" spans="1:80">
      <c r="A1064" s="287"/>
      <c r="B1064" s="290"/>
      <c r="C1064" s="291" t="s">
        <v>1290</v>
      </c>
      <c r="D1064" s="292"/>
      <c r="E1064" s="293">
        <v>148.91999999999999</v>
      </c>
      <c r="F1064" s="294"/>
      <c r="G1064" s="295"/>
      <c r="H1064" s="296"/>
      <c r="I1064" s="288"/>
      <c r="J1064" s="297"/>
      <c r="K1064" s="288"/>
      <c r="M1064" s="289" t="s">
        <v>1290</v>
      </c>
      <c r="O1064" s="278"/>
    </row>
    <row r="1065" spans="1:80">
      <c r="A1065" s="279">
        <v>290</v>
      </c>
      <c r="B1065" s="280" t="s">
        <v>1291</v>
      </c>
      <c r="C1065" s="281" t="s">
        <v>1292</v>
      </c>
      <c r="D1065" s="282" t="s">
        <v>220</v>
      </c>
      <c r="E1065" s="283">
        <v>9.0662800000009192</v>
      </c>
      <c r="F1065" s="283">
        <v>0</v>
      </c>
      <c r="G1065" s="284">
        <f>E1065*F1065</f>
        <v>0</v>
      </c>
      <c r="H1065" s="285">
        <v>0</v>
      </c>
      <c r="I1065" s="286">
        <f>E1065*H1065</f>
        <v>0</v>
      </c>
      <c r="J1065" s="285"/>
      <c r="K1065" s="286">
        <f>E1065*J1065</f>
        <v>0</v>
      </c>
      <c r="O1065" s="278">
        <v>2</v>
      </c>
      <c r="AA1065" s="247">
        <v>7</v>
      </c>
      <c r="AB1065" s="247">
        <v>1001</v>
      </c>
      <c r="AC1065" s="247">
        <v>5</v>
      </c>
      <c r="AZ1065" s="247">
        <v>2</v>
      </c>
      <c r="BA1065" s="247">
        <f>IF(AZ1065=1,G1065,0)</f>
        <v>0</v>
      </c>
      <c r="BB1065" s="247">
        <f>IF(AZ1065=2,G1065,0)</f>
        <v>0</v>
      </c>
      <c r="BC1065" s="247">
        <f>IF(AZ1065=3,G1065,0)</f>
        <v>0</v>
      </c>
      <c r="BD1065" s="247">
        <f>IF(AZ1065=4,G1065,0)</f>
        <v>0</v>
      </c>
      <c r="BE1065" s="247">
        <f>IF(AZ1065=5,G1065,0)</f>
        <v>0</v>
      </c>
      <c r="CA1065" s="278">
        <v>7</v>
      </c>
      <c r="CB1065" s="278">
        <v>1001</v>
      </c>
    </row>
    <row r="1066" spans="1:80">
      <c r="A1066" s="298"/>
      <c r="B1066" s="299" t="s">
        <v>96</v>
      </c>
      <c r="C1066" s="300" t="s">
        <v>1236</v>
      </c>
      <c r="D1066" s="301"/>
      <c r="E1066" s="302"/>
      <c r="F1066" s="303"/>
      <c r="G1066" s="304">
        <f>SUM(G1031:G1065)</f>
        <v>0</v>
      </c>
      <c r="H1066" s="305"/>
      <c r="I1066" s="306">
        <f>SUM(I1031:I1065)</f>
        <v>9.0662800000009192</v>
      </c>
      <c r="J1066" s="305"/>
      <c r="K1066" s="306">
        <f>SUM(K1031:K1065)</f>
        <v>0</v>
      </c>
      <c r="O1066" s="278">
        <v>4</v>
      </c>
      <c r="BA1066" s="307">
        <f>SUM(BA1031:BA1065)</f>
        <v>0</v>
      </c>
      <c r="BB1066" s="307">
        <f>SUM(BB1031:BB1065)</f>
        <v>0</v>
      </c>
      <c r="BC1066" s="307">
        <f>SUM(BC1031:BC1065)</f>
        <v>0</v>
      </c>
      <c r="BD1066" s="307">
        <f>SUM(BD1031:BD1065)</f>
        <v>0</v>
      </c>
      <c r="BE1066" s="307">
        <f>SUM(BE1031:BE1065)</f>
        <v>0</v>
      </c>
    </row>
    <row r="1067" spans="1:80">
      <c r="A1067" s="268" t="s">
        <v>93</v>
      </c>
      <c r="B1067" s="269" t="s">
        <v>1293</v>
      </c>
      <c r="C1067" s="270" t="s">
        <v>1294</v>
      </c>
      <c r="D1067" s="271"/>
      <c r="E1067" s="272"/>
      <c r="F1067" s="272"/>
      <c r="G1067" s="273"/>
      <c r="H1067" s="274"/>
      <c r="I1067" s="275"/>
      <c r="J1067" s="276"/>
      <c r="K1067" s="277"/>
      <c r="O1067" s="278">
        <v>1</v>
      </c>
    </row>
    <row r="1068" spans="1:80">
      <c r="A1068" s="279">
        <v>291</v>
      </c>
      <c r="B1068" s="280" t="s">
        <v>1296</v>
      </c>
      <c r="C1068" s="281" t="s">
        <v>1297</v>
      </c>
      <c r="D1068" s="282" t="s">
        <v>606</v>
      </c>
      <c r="E1068" s="283">
        <v>33.281199999999998</v>
      </c>
      <c r="F1068" s="283">
        <v>0</v>
      </c>
      <c r="G1068" s="284">
        <f>E1068*F1068</f>
        <v>0</v>
      </c>
      <c r="H1068" s="285">
        <v>3.0000000000000001E-3</v>
      </c>
      <c r="I1068" s="286">
        <f>E1068*H1068</f>
        <v>9.9843599999999991E-2</v>
      </c>
      <c r="J1068" s="285"/>
      <c r="K1068" s="286">
        <f>E1068*J1068</f>
        <v>0</v>
      </c>
      <c r="O1068" s="278">
        <v>2</v>
      </c>
      <c r="AA1068" s="247">
        <v>12</v>
      </c>
      <c r="AB1068" s="247">
        <v>0</v>
      </c>
      <c r="AC1068" s="247">
        <v>10</v>
      </c>
      <c r="AZ1068" s="247">
        <v>2</v>
      </c>
      <c r="BA1068" s="247">
        <f>IF(AZ1068=1,G1068,0)</f>
        <v>0</v>
      </c>
      <c r="BB1068" s="247">
        <f>IF(AZ1068=2,G1068,0)</f>
        <v>0</v>
      </c>
      <c r="BC1068" s="247">
        <f>IF(AZ1068=3,G1068,0)</f>
        <v>0</v>
      </c>
      <c r="BD1068" s="247">
        <f>IF(AZ1068=4,G1068,0)</f>
        <v>0</v>
      </c>
      <c r="BE1068" s="247">
        <f>IF(AZ1068=5,G1068,0)</f>
        <v>0</v>
      </c>
      <c r="CA1068" s="278">
        <v>12</v>
      </c>
      <c r="CB1068" s="278">
        <v>0</v>
      </c>
    </row>
    <row r="1069" spans="1:80">
      <c r="A1069" s="287"/>
      <c r="B1069" s="290"/>
      <c r="C1069" s="291" t="s">
        <v>759</v>
      </c>
      <c r="D1069" s="292"/>
      <c r="E1069" s="293">
        <v>0</v>
      </c>
      <c r="F1069" s="294"/>
      <c r="G1069" s="295"/>
      <c r="H1069" s="296"/>
      <c r="I1069" s="288"/>
      <c r="J1069" s="297"/>
      <c r="K1069" s="288"/>
      <c r="M1069" s="289" t="s">
        <v>759</v>
      </c>
      <c r="O1069" s="278"/>
    </row>
    <row r="1070" spans="1:80">
      <c r="A1070" s="287"/>
      <c r="B1070" s="290"/>
      <c r="C1070" s="291" t="s">
        <v>1298</v>
      </c>
      <c r="D1070" s="292"/>
      <c r="E1070" s="293">
        <v>6.5</v>
      </c>
      <c r="F1070" s="294"/>
      <c r="G1070" s="295"/>
      <c r="H1070" s="296"/>
      <c r="I1070" s="288"/>
      <c r="J1070" s="297"/>
      <c r="K1070" s="288"/>
      <c r="M1070" s="289" t="s">
        <v>1298</v>
      </c>
      <c r="O1070" s="278"/>
    </row>
    <row r="1071" spans="1:80">
      <c r="A1071" s="287"/>
      <c r="B1071" s="290"/>
      <c r="C1071" s="291" t="s">
        <v>1299</v>
      </c>
      <c r="D1071" s="292"/>
      <c r="E1071" s="293">
        <v>2.8</v>
      </c>
      <c r="F1071" s="294"/>
      <c r="G1071" s="295"/>
      <c r="H1071" s="296"/>
      <c r="I1071" s="288"/>
      <c r="J1071" s="297"/>
      <c r="K1071" s="288"/>
      <c r="M1071" s="289" t="s">
        <v>1299</v>
      </c>
      <c r="O1071" s="278"/>
    </row>
    <row r="1072" spans="1:80">
      <c r="A1072" s="287"/>
      <c r="B1072" s="290"/>
      <c r="C1072" s="291" t="s">
        <v>1300</v>
      </c>
      <c r="D1072" s="292"/>
      <c r="E1072" s="293">
        <v>1.5</v>
      </c>
      <c r="F1072" s="294"/>
      <c r="G1072" s="295"/>
      <c r="H1072" s="296"/>
      <c r="I1072" s="288"/>
      <c r="J1072" s="297"/>
      <c r="K1072" s="288"/>
      <c r="M1072" s="289" t="s">
        <v>1300</v>
      </c>
      <c r="O1072" s="278"/>
    </row>
    <row r="1073" spans="1:80">
      <c r="A1073" s="287"/>
      <c r="B1073" s="290"/>
      <c r="C1073" s="291" t="s">
        <v>1301</v>
      </c>
      <c r="D1073" s="292"/>
      <c r="E1073" s="293">
        <v>1.7</v>
      </c>
      <c r="F1073" s="294"/>
      <c r="G1073" s="295"/>
      <c r="H1073" s="296"/>
      <c r="I1073" s="288"/>
      <c r="J1073" s="297"/>
      <c r="K1073" s="288"/>
      <c r="M1073" s="289" t="s">
        <v>1301</v>
      </c>
      <c r="O1073" s="278"/>
    </row>
    <row r="1074" spans="1:80">
      <c r="A1074" s="287"/>
      <c r="B1074" s="290"/>
      <c r="C1074" s="291" t="s">
        <v>1302</v>
      </c>
      <c r="D1074" s="292"/>
      <c r="E1074" s="293">
        <v>4.4400000000000004</v>
      </c>
      <c r="F1074" s="294"/>
      <c r="G1074" s="295"/>
      <c r="H1074" s="296"/>
      <c r="I1074" s="288"/>
      <c r="J1074" s="297"/>
      <c r="K1074" s="288"/>
      <c r="M1074" s="289" t="s">
        <v>1302</v>
      </c>
      <c r="O1074" s="278"/>
    </row>
    <row r="1075" spans="1:80">
      <c r="A1075" s="287"/>
      <c r="B1075" s="290"/>
      <c r="C1075" s="291" t="s">
        <v>123</v>
      </c>
      <c r="D1075" s="292"/>
      <c r="E1075" s="293">
        <v>0</v>
      </c>
      <c r="F1075" s="294"/>
      <c r="G1075" s="295"/>
      <c r="H1075" s="296"/>
      <c r="I1075" s="288"/>
      <c r="J1075" s="297"/>
      <c r="K1075" s="288"/>
      <c r="M1075" s="289">
        <v>0</v>
      </c>
      <c r="O1075" s="278"/>
    </row>
    <row r="1076" spans="1:80">
      <c r="A1076" s="287"/>
      <c r="B1076" s="290"/>
      <c r="C1076" s="291" t="s">
        <v>1016</v>
      </c>
      <c r="D1076" s="292"/>
      <c r="E1076" s="293">
        <v>0</v>
      </c>
      <c r="F1076" s="294"/>
      <c r="G1076" s="295"/>
      <c r="H1076" s="296"/>
      <c r="I1076" s="288"/>
      <c r="J1076" s="297"/>
      <c r="K1076" s="288"/>
      <c r="M1076" s="289" t="s">
        <v>1016</v>
      </c>
      <c r="O1076" s="278"/>
    </row>
    <row r="1077" spans="1:80">
      <c r="A1077" s="287"/>
      <c r="B1077" s="290"/>
      <c r="C1077" s="291" t="s">
        <v>1303</v>
      </c>
      <c r="D1077" s="292"/>
      <c r="E1077" s="293">
        <v>5.9206000000000003</v>
      </c>
      <c r="F1077" s="294"/>
      <c r="G1077" s="295"/>
      <c r="H1077" s="296"/>
      <c r="I1077" s="288"/>
      <c r="J1077" s="297"/>
      <c r="K1077" s="288"/>
      <c r="M1077" s="289" t="s">
        <v>1303</v>
      </c>
      <c r="O1077" s="278"/>
    </row>
    <row r="1078" spans="1:80">
      <c r="A1078" s="287"/>
      <c r="B1078" s="290"/>
      <c r="C1078" s="291" t="s">
        <v>1304</v>
      </c>
      <c r="D1078" s="292"/>
      <c r="E1078" s="293">
        <v>5.0206</v>
      </c>
      <c r="F1078" s="294"/>
      <c r="G1078" s="295"/>
      <c r="H1078" s="296"/>
      <c r="I1078" s="288"/>
      <c r="J1078" s="297"/>
      <c r="K1078" s="288"/>
      <c r="M1078" s="289" t="s">
        <v>1304</v>
      </c>
      <c r="O1078" s="278"/>
    </row>
    <row r="1079" spans="1:80">
      <c r="A1079" s="287"/>
      <c r="B1079" s="290"/>
      <c r="C1079" s="291" t="s">
        <v>1305</v>
      </c>
      <c r="D1079" s="292"/>
      <c r="E1079" s="293">
        <v>1.4</v>
      </c>
      <c r="F1079" s="294"/>
      <c r="G1079" s="295"/>
      <c r="H1079" s="296"/>
      <c r="I1079" s="288"/>
      <c r="J1079" s="297"/>
      <c r="K1079" s="288"/>
      <c r="M1079" s="289" t="s">
        <v>1305</v>
      </c>
      <c r="O1079" s="278"/>
    </row>
    <row r="1080" spans="1:80">
      <c r="A1080" s="287"/>
      <c r="B1080" s="290"/>
      <c r="C1080" s="291" t="s">
        <v>1306</v>
      </c>
      <c r="D1080" s="292"/>
      <c r="E1080" s="293">
        <v>2.2000000000000002</v>
      </c>
      <c r="F1080" s="294"/>
      <c r="G1080" s="295"/>
      <c r="H1080" s="296"/>
      <c r="I1080" s="288"/>
      <c r="J1080" s="297"/>
      <c r="K1080" s="288"/>
      <c r="M1080" s="289" t="s">
        <v>1306</v>
      </c>
      <c r="O1080" s="278"/>
    </row>
    <row r="1081" spans="1:80">
      <c r="A1081" s="287"/>
      <c r="B1081" s="290"/>
      <c r="C1081" s="291" t="s">
        <v>1307</v>
      </c>
      <c r="D1081" s="292"/>
      <c r="E1081" s="293">
        <v>1.8</v>
      </c>
      <c r="F1081" s="294"/>
      <c r="G1081" s="295"/>
      <c r="H1081" s="296"/>
      <c r="I1081" s="288"/>
      <c r="J1081" s="297"/>
      <c r="K1081" s="288"/>
      <c r="M1081" s="289" t="s">
        <v>1307</v>
      </c>
      <c r="O1081" s="278"/>
    </row>
    <row r="1082" spans="1:80">
      <c r="A1082" s="279">
        <v>292</v>
      </c>
      <c r="B1082" s="280" t="s">
        <v>1308</v>
      </c>
      <c r="C1082" s="281" t="s">
        <v>1309</v>
      </c>
      <c r="D1082" s="282" t="s">
        <v>338</v>
      </c>
      <c r="E1082" s="283">
        <v>233.26</v>
      </c>
      <c r="F1082" s="283">
        <v>0</v>
      </c>
      <c r="G1082" s="284">
        <f>E1082*F1082</f>
        <v>0</v>
      </c>
      <c r="H1082" s="285">
        <v>5.0000000000000002E-5</v>
      </c>
      <c r="I1082" s="286">
        <f>E1082*H1082</f>
        <v>1.1663E-2</v>
      </c>
      <c r="J1082" s="285"/>
      <c r="K1082" s="286">
        <f>E1082*J1082</f>
        <v>0</v>
      </c>
      <c r="O1082" s="278">
        <v>2</v>
      </c>
      <c r="AA1082" s="247">
        <v>12</v>
      </c>
      <c r="AB1082" s="247">
        <v>0</v>
      </c>
      <c r="AC1082" s="247">
        <v>137</v>
      </c>
      <c r="AZ1082" s="247">
        <v>2</v>
      </c>
      <c r="BA1082" s="247">
        <f>IF(AZ1082=1,G1082,0)</f>
        <v>0</v>
      </c>
      <c r="BB1082" s="247">
        <f>IF(AZ1082=2,G1082,0)</f>
        <v>0</v>
      </c>
      <c r="BC1082" s="247">
        <f>IF(AZ1082=3,G1082,0)</f>
        <v>0</v>
      </c>
      <c r="BD1082" s="247">
        <f>IF(AZ1082=4,G1082,0)</f>
        <v>0</v>
      </c>
      <c r="BE1082" s="247">
        <f>IF(AZ1082=5,G1082,0)</f>
        <v>0</v>
      </c>
      <c r="CA1082" s="278">
        <v>12</v>
      </c>
      <c r="CB1082" s="278">
        <v>0</v>
      </c>
    </row>
    <row r="1083" spans="1:80">
      <c r="A1083" s="287"/>
      <c r="B1083" s="290"/>
      <c r="C1083" s="291" t="s">
        <v>1310</v>
      </c>
      <c r="D1083" s="292"/>
      <c r="E1083" s="293">
        <v>138.19999999999999</v>
      </c>
      <c r="F1083" s="294"/>
      <c r="G1083" s="295"/>
      <c r="H1083" s="296"/>
      <c r="I1083" s="288"/>
      <c r="J1083" s="297"/>
      <c r="K1083" s="288"/>
      <c r="M1083" s="289" t="s">
        <v>1310</v>
      </c>
      <c r="O1083" s="278"/>
    </row>
    <row r="1084" spans="1:80">
      <c r="A1084" s="287"/>
      <c r="B1084" s="290"/>
      <c r="C1084" s="291" t="s">
        <v>1311</v>
      </c>
      <c r="D1084" s="292"/>
      <c r="E1084" s="293">
        <v>57.55</v>
      </c>
      <c r="F1084" s="294"/>
      <c r="G1084" s="295"/>
      <c r="H1084" s="296"/>
      <c r="I1084" s="288"/>
      <c r="J1084" s="297"/>
      <c r="K1084" s="288"/>
      <c r="M1084" s="289" t="s">
        <v>1311</v>
      </c>
      <c r="O1084" s="278"/>
    </row>
    <row r="1085" spans="1:80">
      <c r="A1085" s="287"/>
      <c r="B1085" s="290"/>
      <c r="C1085" s="291" t="s">
        <v>1312</v>
      </c>
      <c r="D1085" s="292"/>
      <c r="E1085" s="293">
        <v>37.51</v>
      </c>
      <c r="F1085" s="294"/>
      <c r="G1085" s="295"/>
      <c r="H1085" s="296"/>
      <c r="I1085" s="288"/>
      <c r="J1085" s="297"/>
      <c r="K1085" s="288"/>
      <c r="M1085" s="289" t="s">
        <v>1312</v>
      </c>
      <c r="O1085" s="278"/>
    </row>
    <row r="1086" spans="1:80" ht="22.5">
      <c r="A1086" s="279">
        <v>293</v>
      </c>
      <c r="B1086" s="280" t="s">
        <v>1313</v>
      </c>
      <c r="C1086" s="281" t="s">
        <v>1314</v>
      </c>
      <c r="D1086" s="282" t="s">
        <v>1239</v>
      </c>
      <c r="E1086" s="283">
        <v>1</v>
      </c>
      <c r="F1086" s="283">
        <v>0</v>
      </c>
      <c r="G1086" s="284">
        <f>E1086*F1086</f>
        <v>0</v>
      </c>
      <c r="H1086" s="285">
        <v>0.37</v>
      </c>
      <c r="I1086" s="286">
        <f>E1086*H1086</f>
        <v>0.37</v>
      </c>
      <c r="J1086" s="285"/>
      <c r="K1086" s="286">
        <f>E1086*J1086</f>
        <v>0</v>
      </c>
      <c r="O1086" s="278">
        <v>2</v>
      </c>
      <c r="AA1086" s="247">
        <v>12</v>
      </c>
      <c r="AB1086" s="247">
        <v>0</v>
      </c>
      <c r="AC1086" s="247">
        <v>291</v>
      </c>
      <c r="AZ1086" s="247">
        <v>2</v>
      </c>
      <c r="BA1086" s="247">
        <f>IF(AZ1086=1,G1086,0)</f>
        <v>0</v>
      </c>
      <c r="BB1086" s="247">
        <f>IF(AZ1086=2,G1086,0)</f>
        <v>0</v>
      </c>
      <c r="BC1086" s="247">
        <f>IF(AZ1086=3,G1086,0)</f>
        <v>0</v>
      </c>
      <c r="BD1086" s="247">
        <f>IF(AZ1086=4,G1086,0)</f>
        <v>0</v>
      </c>
      <c r="BE1086" s="247">
        <f>IF(AZ1086=5,G1086,0)</f>
        <v>0</v>
      </c>
      <c r="CA1086" s="278">
        <v>12</v>
      </c>
      <c r="CB1086" s="278">
        <v>0</v>
      </c>
    </row>
    <row r="1087" spans="1:80" ht="22.5">
      <c r="A1087" s="279">
        <v>294</v>
      </c>
      <c r="B1087" s="280" t="s">
        <v>1315</v>
      </c>
      <c r="C1087" s="281" t="s">
        <v>1316</v>
      </c>
      <c r="D1087" s="282" t="s">
        <v>1239</v>
      </c>
      <c r="E1087" s="283">
        <v>1</v>
      </c>
      <c r="F1087" s="283">
        <v>0</v>
      </c>
      <c r="G1087" s="284">
        <f>E1087*F1087</f>
        <v>0</v>
      </c>
      <c r="H1087" s="285">
        <v>4.89999999999924E-3</v>
      </c>
      <c r="I1087" s="286">
        <f>E1087*H1087</f>
        <v>4.89999999999924E-3</v>
      </c>
      <c r="J1087" s="285"/>
      <c r="K1087" s="286">
        <f>E1087*J1087</f>
        <v>0</v>
      </c>
      <c r="O1087" s="278">
        <v>2</v>
      </c>
      <c r="AA1087" s="247">
        <v>12</v>
      </c>
      <c r="AB1087" s="247">
        <v>0</v>
      </c>
      <c r="AC1087" s="247">
        <v>292</v>
      </c>
      <c r="AZ1087" s="247">
        <v>2</v>
      </c>
      <c r="BA1087" s="247">
        <f>IF(AZ1087=1,G1087,0)</f>
        <v>0</v>
      </c>
      <c r="BB1087" s="247">
        <f>IF(AZ1087=2,G1087,0)</f>
        <v>0</v>
      </c>
      <c r="BC1087" s="247">
        <f>IF(AZ1087=3,G1087,0)</f>
        <v>0</v>
      </c>
      <c r="BD1087" s="247">
        <f>IF(AZ1087=4,G1087,0)</f>
        <v>0</v>
      </c>
      <c r="BE1087" s="247">
        <f>IF(AZ1087=5,G1087,0)</f>
        <v>0</v>
      </c>
      <c r="CA1087" s="278">
        <v>12</v>
      </c>
      <c r="CB1087" s="278">
        <v>0</v>
      </c>
    </row>
    <row r="1088" spans="1:80" ht="22.5">
      <c r="A1088" s="279">
        <v>295</v>
      </c>
      <c r="B1088" s="280" t="s">
        <v>1317</v>
      </c>
      <c r="C1088" s="281" t="s">
        <v>1318</v>
      </c>
      <c r="D1088" s="282" t="s">
        <v>1239</v>
      </c>
      <c r="E1088" s="283">
        <v>1</v>
      </c>
      <c r="F1088" s="283">
        <v>0</v>
      </c>
      <c r="G1088" s="284">
        <f>E1088*F1088</f>
        <v>0</v>
      </c>
      <c r="H1088" s="285">
        <v>6.5000000000054597E-2</v>
      </c>
      <c r="I1088" s="286">
        <f>E1088*H1088</f>
        <v>6.5000000000054597E-2</v>
      </c>
      <c r="J1088" s="285"/>
      <c r="K1088" s="286">
        <f>E1088*J1088</f>
        <v>0</v>
      </c>
      <c r="O1088" s="278">
        <v>2</v>
      </c>
      <c r="AA1088" s="247">
        <v>12</v>
      </c>
      <c r="AB1088" s="247">
        <v>0</v>
      </c>
      <c r="AC1088" s="247">
        <v>293</v>
      </c>
      <c r="AZ1088" s="247">
        <v>2</v>
      </c>
      <c r="BA1088" s="247">
        <f>IF(AZ1088=1,G1088,0)</f>
        <v>0</v>
      </c>
      <c r="BB1088" s="247">
        <f>IF(AZ1088=2,G1088,0)</f>
        <v>0</v>
      </c>
      <c r="BC1088" s="247">
        <f>IF(AZ1088=3,G1088,0)</f>
        <v>0</v>
      </c>
      <c r="BD1088" s="247">
        <f>IF(AZ1088=4,G1088,0)</f>
        <v>0</v>
      </c>
      <c r="BE1088" s="247">
        <f>IF(AZ1088=5,G1088,0)</f>
        <v>0</v>
      </c>
      <c r="CA1088" s="278">
        <v>12</v>
      </c>
      <c r="CB1088" s="278">
        <v>0</v>
      </c>
    </row>
    <row r="1089" spans="1:80" ht="22.5">
      <c r="A1089" s="279">
        <v>296</v>
      </c>
      <c r="B1089" s="280" t="s">
        <v>1319</v>
      </c>
      <c r="C1089" s="281" t="s">
        <v>1320</v>
      </c>
      <c r="D1089" s="282" t="s">
        <v>1239</v>
      </c>
      <c r="E1089" s="283">
        <v>1</v>
      </c>
      <c r="F1089" s="283">
        <v>0</v>
      </c>
      <c r="G1089" s="284">
        <f>E1089*F1089</f>
        <v>0</v>
      </c>
      <c r="H1089" s="285">
        <v>1.5999999999991101E-2</v>
      </c>
      <c r="I1089" s="286">
        <f>E1089*H1089</f>
        <v>1.5999999999991101E-2</v>
      </c>
      <c r="J1089" s="285"/>
      <c r="K1089" s="286">
        <f>E1089*J1089</f>
        <v>0</v>
      </c>
      <c r="O1089" s="278">
        <v>2</v>
      </c>
      <c r="AA1089" s="247">
        <v>12</v>
      </c>
      <c r="AB1089" s="247">
        <v>0</v>
      </c>
      <c r="AC1089" s="247">
        <v>294</v>
      </c>
      <c r="AZ1089" s="247">
        <v>2</v>
      </c>
      <c r="BA1089" s="247">
        <f>IF(AZ1089=1,G1089,0)</f>
        <v>0</v>
      </c>
      <c r="BB1089" s="247">
        <f>IF(AZ1089=2,G1089,0)</f>
        <v>0</v>
      </c>
      <c r="BC1089" s="247">
        <f>IF(AZ1089=3,G1089,0)</f>
        <v>0</v>
      </c>
      <c r="BD1089" s="247">
        <f>IF(AZ1089=4,G1089,0)</f>
        <v>0</v>
      </c>
      <c r="BE1089" s="247">
        <f>IF(AZ1089=5,G1089,0)</f>
        <v>0</v>
      </c>
      <c r="CA1089" s="278">
        <v>12</v>
      </c>
      <c r="CB1089" s="278">
        <v>0</v>
      </c>
    </row>
    <row r="1090" spans="1:80" ht="22.5">
      <c r="A1090" s="279">
        <v>297</v>
      </c>
      <c r="B1090" s="280" t="s">
        <v>1321</v>
      </c>
      <c r="C1090" s="281" t="s">
        <v>1322</v>
      </c>
      <c r="D1090" s="282" t="s">
        <v>1239</v>
      </c>
      <c r="E1090" s="283">
        <v>1</v>
      </c>
      <c r="F1090" s="283">
        <v>0</v>
      </c>
      <c r="G1090" s="284">
        <f>E1090*F1090</f>
        <v>0</v>
      </c>
      <c r="H1090" s="285">
        <v>0</v>
      </c>
      <c r="I1090" s="286">
        <f>E1090*H1090</f>
        <v>0</v>
      </c>
      <c r="J1090" s="285"/>
      <c r="K1090" s="286">
        <f>E1090*J1090</f>
        <v>0</v>
      </c>
      <c r="O1090" s="278">
        <v>2</v>
      </c>
      <c r="AA1090" s="247">
        <v>12</v>
      </c>
      <c r="AB1090" s="247">
        <v>0</v>
      </c>
      <c r="AC1090" s="247">
        <v>295</v>
      </c>
      <c r="AZ1090" s="247">
        <v>2</v>
      </c>
      <c r="BA1090" s="247">
        <f>IF(AZ1090=1,G1090,0)</f>
        <v>0</v>
      </c>
      <c r="BB1090" s="247">
        <f>IF(AZ1090=2,G1090,0)</f>
        <v>0</v>
      </c>
      <c r="BC1090" s="247">
        <f>IF(AZ1090=3,G1090,0)</f>
        <v>0</v>
      </c>
      <c r="BD1090" s="247">
        <f>IF(AZ1090=4,G1090,0)</f>
        <v>0</v>
      </c>
      <c r="BE1090" s="247">
        <f>IF(AZ1090=5,G1090,0)</f>
        <v>0</v>
      </c>
      <c r="CA1090" s="278">
        <v>12</v>
      </c>
      <c r="CB1090" s="278">
        <v>0</v>
      </c>
    </row>
    <row r="1091" spans="1:80" ht="22.5">
      <c r="A1091" s="279">
        <v>298</v>
      </c>
      <c r="B1091" s="280" t="s">
        <v>1323</v>
      </c>
      <c r="C1091" s="281" t="s">
        <v>1324</v>
      </c>
      <c r="D1091" s="282" t="s">
        <v>1239</v>
      </c>
      <c r="E1091" s="283">
        <v>1</v>
      </c>
      <c r="F1091" s="283">
        <v>0</v>
      </c>
      <c r="G1091" s="284">
        <f>E1091*F1091</f>
        <v>0</v>
      </c>
      <c r="H1091" s="285">
        <v>4.0000000000020498E-2</v>
      </c>
      <c r="I1091" s="286">
        <f>E1091*H1091</f>
        <v>4.0000000000020498E-2</v>
      </c>
      <c r="J1091" s="285"/>
      <c r="K1091" s="286">
        <f>E1091*J1091</f>
        <v>0</v>
      </c>
      <c r="O1091" s="278">
        <v>2</v>
      </c>
      <c r="AA1091" s="247">
        <v>12</v>
      </c>
      <c r="AB1091" s="247">
        <v>0</v>
      </c>
      <c r="AC1091" s="247">
        <v>296</v>
      </c>
      <c r="AZ1091" s="247">
        <v>2</v>
      </c>
      <c r="BA1091" s="247">
        <f>IF(AZ1091=1,G1091,0)</f>
        <v>0</v>
      </c>
      <c r="BB1091" s="247">
        <f>IF(AZ1091=2,G1091,0)</f>
        <v>0</v>
      </c>
      <c r="BC1091" s="247">
        <f>IF(AZ1091=3,G1091,0)</f>
        <v>0</v>
      </c>
      <c r="BD1091" s="247">
        <f>IF(AZ1091=4,G1091,0)</f>
        <v>0</v>
      </c>
      <c r="BE1091" s="247">
        <f>IF(AZ1091=5,G1091,0)</f>
        <v>0</v>
      </c>
      <c r="CA1091" s="278">
        <v>12</v>
      </c>
      <c r="CB1091" s="278">
        <v>0</v>
      </c>
    </row>
    <row r="1092" spans="1:80" ht="22.5">
      <c r="A1092" s="279">
        <v>299</v>
      </c>
      <c r="B1092" s="280" t="s">
        <v>1325</v>
      </c>
      <c r="C1092" s="281" t="s">
        <v>1326</v>
      </c>
      <c r="D1092" s="282" t="s">
        <v>1239</v>
      </c>
      <c r="E1092" s="283">
        <v>3</v>
      </c>
      <c r="F1092" s="283">
        <v>0</v>
      </c>
      <c r="G1092" s="284">
        <f>E1092*F1092</f>
        <v>0</v>
      </c>
      <c r="H1092" s="285">
        <v>5.0000000000025597E-3</v>
      </c>
      <c r="I1092" s="286">
        <f>E1092*H1092</f>
        <v>1.5000000000007679E-2</v>
      </c>
      <c r="J1092" s="285"/>
      <c r="K1092" s="286">
        <f>E1092*J1092</f>
        <v>0</v>
      </c>
      <c r="O1092" s="278">
        <v>2</v>
      </c>
      <c r="AA1092" s="247">
        <v>12</v>
      </c>
      <c r="AB1092" s="247">
        <v>0</v>
      </c>
      <c r="AC1092" s="247">
        <v>297</v>
      </c>
      <c r="AZ1092" s="247">
        <v>2</v>
      </c>
      <c r="BA1092" s="247">
        <f>IF(AZ1092=1,G1092,0)</f>
        <v>0</v>
      </c>
      <c r="BB1092" s="247">
        <f>IF(AZ1092=2,G1092,0)</f>
        <v>0</v>
      </c>
      <c r="BC1092" s="247">
        <f>IF(AZ1092=3,G1092,0)</f>
        <v>0</v>
      </c>
      <c r="BD1092" s="247">
        <f>IF(AZ1092=4,G1092,0)</f>
        <v>0</v>
      </c>
      <c r="BE1092" s="247">
        <f>IF(AZ1092=5,G1092,0)</f>
        <v>0</v>
      </c>
      <c r="CA1092" s="278">
        <v>12</v>
      </c>
      <c r="CB1092" s="278">
        <v>0</v>
      </c>
    </row>
    <row r="1093" spans="1:80" ht="22.5">
      <c r="A1093" s="279">
        <v>300</v>
      </c>
      <c r="B1093" s="280" t="s">
        <v>1327</v>
      </c>
      <c r="C1093" s="281" t="s">
        <v>1328</v>
      </c>
      <c r="D1093" s="282" t="s">
        <v>112</v>
      </c>
      <c r="E1093" s="283">
        <v>16</v>
      </c>
      <c r="F1093" s="283">
        <v>0</v>
      </c>
      <c r="G1093" s="284">
        <f>E1093*F1093</f>
        <v>0</v>
      </c>
      <c r="H1093" s="285">
        <v>2.0000000000010201E-2</v>
      </c>
      <c r="I1093" s="286">
        <f>E1093*H1093</f>
        <v>0.32000000000016321</v>
      </c>
      <c r="J1093" s="285"/>
      <c r="K1093" s="286">
        <f>E1093*J1093</f>
        <v>0</v>
      </c>
      <c r="O1093" s="278">
        <v>2</v>
      </c>
      <c r="AA1093" s="247">
        <v>12</v>
      </c>
      <c r="AB1093" s="247">
        <v>0</v>
      </c>
      <c r="AC1093" s="247">
        <v>298</v>
      </c>
      <c r="AZ1093" s="247">
        <v>2</v>
      </c>
      <c r="BA1093" s="247">
        <f>IF(AZ1093=1,G1093,0)</f>
        <v>0</v>
      </c>
      <c r="BB1093" s="247">
        <f>IF(AZ1093=2,G1093,0)</f>
        <v>0</v>
      </c>
      <c r="BC1093" s="247">
        <f>IF(AZ1093=3,G1093,0)</f>
        <v>0</v>
      </c>
      <c r="BD1093" s="247">
        <f>IF(AZ1093=4,G1093,0)</f>
        <v>0</v>
      </c>
      <c r="BE1093" s="247">
        <f>IF(AZ1093=5,G1093,0)</f>
        <v>0</v>
      </c>
      <c r="CA1093" s="278">
        <v>12</v>
      </c>
      <c r="CB1093" s="278">
        <v>0</v>
      </c>
    </row>
    <row r="1094" spans="1:80" ht="22.5">
      <c r="A1094" s="279">
        <v>301</v>
      </c>
      <c r="B1094" s="280" t="s">
        <v>1329</v>
      </c>
      <c r="C1094" s="281" t="s">
        <v>1330</v>
      </c>
      <c r="D1094" s="282" t="s">
        <v>1239</v>
      </c>
      <c r="E1094" s="283">
        <v>1</v>
      </c>
      <c r="F1094" s="283">
        <v>0</v>
      </c>
      <c r="G1094" s="284">
        <f>E1094*F1094</f>
        <v>0</v>
      </c>
      <c r="H1094" s="285">
        <v>3.19999999999823E-2</v>
      </c>
      <c r="I1094" s="286">
        <f>E1094*H1094</f>
        <v>3.19999999999823E-2</v>
      </c>
      <c r="J1094" s="285"/>
      <c r="K1094" s="286">
        <f>E1094*J1094</f>
        <v>0</v>
      </c>
      <c r="O1094" s="278">
        <v>2</v>
      </c>
      <c r="AA1094" s="247">
        <v>12</v>
      </c>
      <c r="AB1094" s="247">
        <v>0</v>
      </c>
      <c r="AC1094" s="247">
        <v>299</v>
      </c>
      <c r="AZ1094" s="247">
        <v>2</v>
      </c>
      <c r="BA1094" s="247">
        <f>IF(AZ1094=1,G1094,0)</f>
        <v>0</v>
      </c>
      <c r="BB1094" s="247">
        <f>IF(AZ1094=2,G1094,0)</f>
        <v>0</v>
      </c>
      <c r="BC1094" s="247">
        <f>IF(AZ1094=3,G1094,0)</f>
        <v>0</v>
      </c>
      <c r="BD1094" s="247">
        <f>IF(AZ1094=4,G1094,0)</f>
        <v>0</v>
      </c>
      <c r="BE1094" s="247">
        <f>IF(AZ1094=5,G1094,0)</f>
        <v>0</v>
      </c>
      <c r="CA1094" s="278">
        <v>12</v>
      </c>
      <c r="CB1094" s="278">
        <v>0</v>
      </c>
    </row>
    <row r="1095" spans="1:80" ht="22.5">
      <c r="A1095" s="279">
        <v>302</v>
      </c>
      <c r="B1095" s="280" t="s">
        <v>1331</v>
      </c>
      <c r="C1095" s="281" t="s">
        <v>1332</v>
      </c>
      <c r="D1095" s="282" t="s">
        <v>1239</v>
      </c>
      <c r="E1095" s="283">
        <v>1</v>
      </c>
      <c r="F1095" s="283">
        <v>0</v>
      </c>
      <c r="G1095" s="284">
        <f>E1095*F1095</f>
        <v>0</v>
      </c>
      <c r="H1095" s="285">
        <v>3.0000000000001099E-2</v>
      </c>
      <c r="I1095" s="286">
        <f>E1095*H1095</f>
        <v>3.0000000000001099E-2</v>
      </c>
      <c r="J1095" s="285"/>
      <c r="K1095" s="286">
        <f>E1095*J1095</f>
        <v>0</v>
      </c>
      <c r="O1095" s="278">
        <v>2</v>
      </c>
      <c r="AA1095" s="247">
        <v>12</v>
      </c>
      <c r="AB1095" s="247">
        <v>0</v>
      </c>
      <c r="AC1095" s="247">
        <v>300</v>
      </c>
      <c r="AZ1095" s="247">
        <v>2</v>
      </c>
      <c r="BA1095" s="247">
        <f>IF(AZ1095=1,G1095,0)</f>
        <v>0</v>
      </c>
      <c r="BB1095" s="247">
        <f>IF(AZ1095=2,G1095,0)</f>
        <v>0</v>
      </c>
      <c r="BC1095" s="247">
        <f>IF(AZ1095=3,G1095,0)</f>
        <v>0</v>
      </c>
      <c r="BD1095" s="247">
        <f>IF(AZ1095=4,G1095,0)</f>
        <v>0</v>
      </c>
      <c r="BE1095" s="247">
        <f>IF(AZ1095=5,G1095,0)</f>
        <v>0</v>
      </c>
      <c r="CA1095" s="278">
        <v>12</v>
      </c>
      <c r="CB1095" s="278">
        <v>0</v>
      </c>
    </row>
    <row r="1096" spans="1:80" ht="22.5">
      <c r="A1096" s="279">
        <v>303</v>
      </c>
      <c r="B1096" s="280" t="s">
        <v>1333</v>
      </c>
      <c r="C1096" s="281" t="s">
        <v>1334</v>
      </c>
      <c r="D1096" s="282" t="s">
        <v>1239</v>
      </c>
      <c r="E1096" s="283">
        <v>6</v>
      </c>
      <c r="F1096" s="283">
        <v>0</v>
      </c>
      <c r="G1096" s="284">
        <f>E1096*F1096</f>
        <v>0</v>
      </c>
      <c r="H1096" s="285">
        <v>2.29999999999961E-2</v>
      </c>
      <c r="I1096" s="286">
        <f>E1096*H1096</f>
        <v>0.13799999999997659</v>
      </c>
      <c r="J1096" s="285"/>
      <c r="K1096" s="286">
        <f>E1096*J1096</f>
        <v>0</v>
      </c>
      <c r="O1096" s="278">
        <v>2</v>
      </c>
      <c r="AA1096" s="247">
        <v>12</v>
      </c>
      <c r="AB1096" s="247">
        <v>0</v>
      </c>
      <c r="AC1096" s="247">
        <v>301</v>
      </c>
      <c r="AZ1096" s="247">
        <v>2</v>
      </c>
      <c r="BA1096" s="247">
        <f>IF(AZ1096=1,G1096,0)</f>
        <v>0</v>
      </c>
      <c r="BB1096" s="247">
        <f>IF(AZ1096=2,G1096,0)</f>
        <v>0</v>
      </c>
      <c r="BC1096" s="247">
        <f>IF(AZ1096=3,G1096,0)</f>
        <v>0</v>
      </c>
      <c r="BD1096" s="247">
        <f>IF(AZ1096=4,G1096,0)</f>
        <v>0</v>
      </c>
      <c r="BE1096" s="247">
        <f>IF(AZ1096=5,G1096,0)</f>
        <v>0</v>
      </c>
      <c r="CA1096" s="278">
        <v>12</v>
      </c>
      <c r="CB1096" s="278">
        <v>0</v>
      </c>
    </row>
    <row r="1097" spans="1:80" ht="22.5">
      <c r="A1097" s="279">
        <v>304</v>
      </c>
      <c r="B1097" s="280" t="s">
        <v>1335</v>
      </c>
      <c r="C1097" s="281" t="s">
        <v>1336</v>
      </c>
      <c r="D1097" s="282" t="s">
        <v>112</v>
      </c>
      <c r="E1097" s="283">
        <v>1</v>
      </c>
      <c r="F1097" s="283">
        <v>0</v>
      </c>
      <c r="G1097" s="284">
        <f>E1097*F1097</f>
        <v>0</v>
      </c>
      <c r="H1097" s="285">
        <v>5.0000000000025597E-3</v>
      </c>
      <c r="I1097" s="286">
        <f>E1097*H1097</f>
        <v>5.0000000000025597E-3</v>
      </c>
      <c r="J1097" s="285"/>
      <c r="K1097" s="286">
        <f>E1097*J1097</f>
        <v>0</v>
      </c>
      <c r="O1097" s="278">
        <v>2</v>
      </c>
      <c r="AA1097" s="247">
        <v>12</v>
      </c>
      <c r="AB1097" s="247">
        <v>0</v>
      </c>
      <c r="AC1097" s="247">
        <v>302</v>
      </c>
      <c r="AZ1097" s="247">
        <v>2</v>
      </c>
      <c r="BA1097" s="247">
        <f>IF(AZ1097=1,G1097,0)</f>
        <v>0</v>
      </c>
      <c r="BB1097" s="247">
        <f>IF(AZ1097=2,G1097,0)</f>
        <v>0</v>
      </c>
      <c r="BC1097" s="247">
        <f>IF(AZ1097=3,G1097,0)</f>
        <v>0</v>
      </c>
      <c r="BD1097" s="247">
        <f>IF(AZ1097=4,G1097,0)</f>
        <v>0</v>
      </c>
      <c r="BE1097" s="247">
        <f>IF(AZ1097=5,G1097,0)</f>
        <v>0</v>
      </c>
      <c r="CA1097" s="278">
        <v>12</v>
      </c>
      <c r="CB1097" s="278">
        <v>0</v>
      </c>
    </row>
    <row r="1098" spans="1:80" ht="22.5">
      <c r="A1098" s="279">
        <v>305</v>
      </c>
      <c r="B1098" s="280" t="s">
        <v>1337</v>
      </c>
      <c r="C1098" s="281" t="s">
        <v>1338</v>
      </c>
      <c r="D1098" s="282" t="s">
        <v>112</v>
      </c>
      <c r="E1098" s="283">
        <v>1</v>
      </c>
      <c r="F1098" s="283">
        <v>0</v>
      </c>
      <c r="G1098" s="284">
        <f>E1098*F1098</f>
        <v>0</v>
      </c>
      <c r="H1098" s="285">
        <v>7.9999999999955697E-3</v>
      </c>
      <c r="I1098" s="286">
        <f>E1098*H1098</f>
        <v>7.9999999999955697E-3</v>
      </c>
      <c r="J1098" s="285"/>
      <c r="K1098" s="286">
        <f>E1098*J1098</f>
        <v>0</v>
      </c>
      <c r="O1098" s="278">
        <v>2</v>
      </c>
      <c r="AA1098" s="247">
        <v>12</v>
      </c>
      <c r="AB1098" s="247">
        <v>0</v>
      </c>
      <c r="AC1098" s="247">
        <v>303</v>
      </c>
      <c r="AZ1098" s="247">
        <v>2</v>
      </c>
      <c r="BA1098" s="247">
        <f>IF(AZ1098=1,G1098,0)</f>
        <v>0</v>
      </c>
      <c r="BB1098" s="247">
        <f>IF(AZ1098=2,G1098,0)</f>
        <v>0</v>
      </c>
      <c r="BC1098" s="247">
        <f>IF(AZ1098=3,G1098,0)</f>
        <v>0</v>
      </c>
      <c r="BD1098" s="247">
        <f>IF(AZ1098=4,G1098,0)</f>
        <v>0</v>
      </c>
      <c r="BE1098" s="247">
        <f>IF(AZ1098=5,G1098,0)</f>
        <v>0</v>
      </c>
      <c r="CA1098" s="278">
        <v>12</v>
      </c>
      <c r="CB1098" s="278">
        <v>0</v>
      </c>
    </row>
    <row r="1099" spans="1:80" ht="22.5">
      <c r="A1099" s="279">
        <v>306</v>
      </c>
      <c r="B1099" s="280" t="s">
        <v>1339</v>
      </c>
      <c r="C1099" s="281" t="s">
        <v>1340</v>
      </c>
      <c r="D1099" s="282" t="s">
        <v>112</v>
      </c>
      <c r="E1099" s="283">
        <v>1</v>
      </c>
      <c r="F1099" s="283">
        <v>0</v>
      </c>
      <c r="G1099" s="284">
        <f>E1099*F1099</f>
        <v>0</v>
      </c>
      <c r="H1099" s="285">
        <v>7.9999999999955697E-3</v>
      </c>
      <c r="I1099" s="286">
        <f>E1099*H1099</f>
        <v>7.9999999999955697E-3</v>
      </c>
      <c r="J1099" s="285"/>
      <c r="K1099" s="286">
        <f>E1099*J1099</f>
        <v>0</v>
      </c>
      <c r="O1099" s="278">
        <v>2</v>
      </c>
      <c r="AA1099" s="247">
        <v>12</v>
      </c>
      <c r="AB1099" s="247">
        <v>0</v>
      </c>
      <c r="AC1099" s="247">
        <v>304</v>
      </c>
      <c r="AZ1099" s="247">
        <v>2</v>
      </c>
      <c r="BA1099" s="247">
        <f>IF(AZ1099=1,G1099,0)</f>
        <v>0</v>
      </c>
      <c r="BB1099" s="247">
        <f>IF(AZ1099=2,G1099,0)</f>
        <v>0</v>
      </c>
      <c r="BC1099" s="247">
        <f>IF(AZ1099=3,G1099,0)</f>
        <v>0</v>
      </c>
      <c r="BD1099" s="247">
        <f>IF(AZ1099=4,G1099,0)</f>
        <v>0</v>
      </c>
      <c r="BE1099" s="247">
        <f>IF(AZ1099=5,G1099,0)</f>
        <v>0</v>
      </c>
      <c r="CA1099" s="278">
        <v>12</v>
      </c>
      <c r="CB1099" s="278">
        <v>0</v>
      </c>
    </row>
    <row r="1100" spans="1:80" ht="22.5">
      <c r="A1100" s="279">
        <v>307</v>
      </c>
      <c r="B1100" s="280" t="s">
        <v>1341</v>
      </c>
      <c r="C1100" s="281" t="s">
        <v>1342</v>
      </c>
      <c r="D1100" s="282" t="s">
        <v>112</v>
      </c>
      <c r="E1100" s="283">
        <v>1</v>
      </c>
      <c r="F1100" s="283">
        <v>0</v>
      </c>
      <c r="G1100" s="284">
        <f>E1100*F1100</f>
        <v>0</v>
      </c>
      <c r="H1100" s="285">
        <v>2.0000000000010201E-2</v>
      </c>
      <c r="I1100" s="286">
        <f>E1100*H1100</f>
        <v>2.0000000000010201E-2</v>
      </c>
      <c r="J1100" s="285"/>
      <c r="K1100" s="286">
        <f>E1100*J1100</f>
        <v>0</v>
      </c>
      <c r="O1100" s="278">
        <v>2</v>
      </c>
      <c r="AA1100" s="247">
        <v>12</v>
      </c>
      <c r="AB1100" s="247">
        <v>0</v>
      </c>
      <c r="AC1100" s="247">
        <v>305</v>
      </c>
      <c r="AZ1100" s="247">
        <v>2</v>
      </c>
      <c r="BA1100" s="247">
        <f>IF(AZ1100=1,G1100,0)</f>
        <v>0</v>
      </c>
      <c r="BB1100" s="247">
        <f>IF(AZ1100=2,G1100,0)</f>
        <v>0</v>
      </c>
      <c r="BC1100" s="247">
        <f>IF(AZ1100=3,G1100,0)</f>
        <v>0</v>
      </c>
      <c r="BD1100" s="247">
        <f>IF(AZ1100=4,G1100,0)</f>
        <v>0</v>
      </c>
      <c r="BE1100" s="247">
        <f>IF(AZ1100=5,G1100,0)</f>
        <v>0</v>
      </c>
      <c r="CA1100" s="278">
        <v>12</v>
      </c>
      <c r="CB1100" s="278">
        <v>0</v>
      </c>
    </row>
    <row r="1101" spans="1:80" ht="22.5">
      <c r="A1101" s="279">
        <v>308</v>
      </c>
      <c r="B1101" s="280" t="s">
        <v>1343</v>
      </c>
      <c r="C1101" s="281" t="s">
        <v>1344</v>
      </c>
      <c r="D1101" s="282" t="s">
        <v>112</v>
      </c>
      <c r="E1101" s="283">
        <v>1</v>
      </c>
      <c r="F1101" s="283">
        <v>0</v>
      </c>
      <c r="G1101" s="284">
        <f>E1101*F1101</f>
        <v>0</v>
      </c>
      <c r="H1101" s="285">
        <v>2.0000000000010201E-2</v>
      </c>
      <c r="I1101" s="286">
        <f>E1101*H1101</f>
        <v>2.0000000000010201E-2</v>
      </c>
      <c r="J1101" s="285"/>
      <c r="K1101" s="286">
        <f>E1101*J1101</f>
        <v>0</v>
      </c>
      <c r="O1101" s="278">
        <v>2</v>
      </c>
      <c r="AA1101" s="247">
        <v>12</v>
      </c>
      <c r="AB1101" s="247">
        <v>0</v>
      </c>
      <c r="AC1101" s="247">
        <v>306</v>
      </c>
      <c r="AZ1101" s="247">
        <v>2</v>
      </c>
      <c r="BA1101" s="247">
        <f>IF(AZ1101=1,G1101,0)</f>
        <v>0</v>
      </c>
      <c r="BB1101" s="247">
        <f>IF(AZ1101=2,G1101,0)</f>
        <v>0</v>
      </c>
      <c r="BC1101" s="247">
        <f>IF(AZ1101=3,G1101,0)</f>
        <v>0</v>
      </c>
      <c r="BD1101" s="247">
        <f>IF(AZ1101=4,G1101,0)</f>
        <v>0</v>
      </c>
      <c r="BE1101" s="247">
        <f>IF(AZ1101=5,G1101,0)</f>
        <v>0</v>
      </c>
      <c r="CA1101" s="278">
        <v>12</v>
      </c>
      <c r="CB1101" s="278">
        <v>0</v>
      </c>
    </row>
    <row r="1102" spans="1:80" ht="22.5">
      <c r="A1102" s="279">
        <v>309</v>
      </c>
      <c r="B1102" s="280" t="s">
        <v>1345</v>
      </c>
      <c r="C1102" s="281" t="s">
        <v>1346</v>
      </c>
      <c r="D1102" s="282" t="s">
        <v>112</v>
      </c>
      <c r="E1102" s="283">
        <v>1</v>
      </c>
      <c r="F1102" s="283">
        <v>0</v>
      </c>
      <c r="G1102" s="284">
        <f>E1102*F1102</f>
        <v>0</v>
      </c>
      <c r="H1102" s="285">
        <v>4.0000000000020498E-2</v>
      </c>
      <c r="I1102" s="286">
        <f>E1102*H1102</f>
        <v>4.0000000000020498E-2</v>
      </c>
      <c r="J1102" s="285"/>
      <c r="K1102" s="286">
        <f>E1102*J1102</f>
        <v>0</v>
      </c>
      <c r="O1102" s="278">
        <v>2</v>
      </c>
      <c r="AA1102" s="247">
        <v>12</v>
      </c>
      <c r="AB1102" s="247">
        <v>0</v>
      </c>
      <c r="AC1102" s="247">
        <v>307</v>
      </c>
      <c r="AZ1102" s="247">
        <v>2</v>
      </c>
      <c r="BA1102" s="247">
        <f>IF(AZ1102=1,G1102,0)</f>
        <v>0</v>
      </c>
      <c r="BB1102" s="247">
        <f>IF(AZ1102=2,G1102,0)</f>
        <v>0</v>
      </c>
      <c r="BC1102" s="247">
        <f>IF(AZ1102=3,G1102,0)</f>
        <v>0</v>
      </c>
      <c r="BD1102" s="247">
        <f>IF(AZ1102=4,G1102,0)</f>
        <v>0</v>
      </c>
      <c r="BE1102" s="247">
        <f>IF(AZ1102=5,G1102,0)</f>
        <v>0</v>
      </c>
      <c r="CA1102" s="278">
        <v>12</v>
      </c>
      <c r="CB1102" s="278">
        <v>0</v>
      </c>
    </row>
    <row r="1103" spans="1:80" ht="22.5">
      <c r="A1103" s="279">
        <v>310</v>
      </c>
      <c r="B1103" s="280" t="s">
        <v>1347</v>
      </c>
      <c r="C1103" s="281" t="s">
        <v>1348</v>
      </c>
      <c r="D1103" s="282" t="s">
        <v>1239</v>
      </c>
      <c r="E1103" s="283">
        <v>1</v>
      </c>
      <c r="F1103" s="283">
        <v>0</v>
      </c>
      <c r="G1103" s="284">
        <f>E1103*F1103</f>
        <v>0</v>
      </c>
      <c r="H1103" s="285">
        <v>0.04</v>
      </c>
      <c r="I1103" s="286">
        <f>E1103*H1103</f>
        <v>0.04</v>
      </c>
      <c r="J1103" s="285"/>
      <c r="K1103" s="286">
        <f>E1103*J1103</f>
        <v>0</v>
      </c>
      <c r="O1103" s="278">
        <v>2</v>
      </c>
      <c r="AA1103" s="247">
        <v>12</v>
      </c>
      <c r="AB1103" s="247">
        <v>0</v>
      </c>
      <c r="AC1103" s="247">
        <v>308</v>
      </c>
      <c r="AZ1103" s="247">
        <v>2</v>
      </c>
      <c r="BA1103" s="247">
        <f>IF(AZ1103=1,G1103,0)</f>
        <v>0</v>
      </c>
      <c r="BB1103" s="247">
        <f>IF(AZ1103=2,G1103,0)</f>
        <v>0</v>
      </c>
      <c r="BC1103" s="247">
        <f>IF(AZ1103=3,G1103,0)</f>
        <v>0</v>
      </c>
      <c r="BD1103" s="247">
        <f>IF(AZ1103=4,G1103,0)</f>
        <v>0</v>
      </c>
      <c r="BE1103" s="247">
        <f>IF(AZ1103=5,G1103,0)</f>
        <v>0</v>
      </c>
      <c r="CA1103" s="278">
        <v>12</v>
      </c>
      <c r="CB1103" s="278">
        <v>0</v>
      </c>
    </row>
    <row r="1104" spans="1:80" ht="22.5">
      <c r="A1104" s="279">
        <v>311</v>
      </c>
      <c r="B1104" s="280" t="s">
        <v>1349</v>
      </c>
      <c r="C1104" s="281" t="s">
        <v>1350</v>
      </c>
      <c r="D1104" s="282" t="s">
        <v>1239</v>
      </c>
      <c r="E1104" s="283">
        <v>1</v>
      </c>
      <c r="F1104" s="283">
        <v>0</v>
      </c>
      <c r="G1104" s="284">
        <f>E1104*F1104</f>
        <v>0</v>
      </c>
      <c r="H1104" s="285">
        <v>0.100000000000023</v>
      </c>
      <c r="I1104" s="286">
        <f>E1104*H1104</f>
        <v>0.100000000000023</v>
      </c>
      <c r="J1104" s="285"/>
      <c r="K1104" s="286">
        <f>E1104*J1104</f>
        <v>0</v>
      </c>
      <c r="O1104" s="278">
        <v>2</v>
      </c>
      <c r="AA1104" s="247">
        <v>12</v>
      </c>
      <c r="AB1104" s="247">
        <v>0</v>
      </c>
      <c r="AC1104" s="247">
        <v>309</v>
      </c>
      <c r="AZ1104" s="247">
        <v>2</v>
      </c>
      <c r="BA1104" s="247">
        <f>IF(AZ1104=1,G1104,0)</f>
        <v>0</v>
      </c>
      <c r="BB1104" s="247">
        <f>IF(AZ1104=2,G1104,0)</f>
        <v>0</v>
      </c>
      <c r="BC1104" s="247">
        <f>IF(AZ1104=3,G1104,0)</f>
        <v>0</v>
      </c>
      <c r="BD1104" s="247">
        <f>IF(AZ1104=4,G1104,0)</f>
        <v>0</v>
      </c>
      <c r="BE1104" s="247">
        <f>IF(AZ1104=5,G1104,0)</f>
        <v>0</v>
      </c>
      <c r="CA1104" s="278">
        <v>12</v>
      </c>
      <c r="CB1104" s="278">
        <v>0</v>
      </c>
    </row>
    <row r="1105" spans="1:80">
      <c r="A1105" s="279">
        <v>312</v>
      </c>
      <c r="B1105" s="280" t="s">
        <v>1351</v>
      </c>
      <c r="C1105" s="281" t="s">
        <v>1352</v>
      </c>
      <c r="D1105" s="282" t="s">
        <v>220</v>
      </c>
      <c r="E1105" s="283">
        <v>1.3834066000002501</v>
      </c>
      <c r="F1105" s="283">
        <v>0</v>
      </c>
      <c r="G1105" s="284">
        <f>E1105*F1105</f>
        <v>0</v>
      </c>
      <c r="H1105" s="285">
        <v>0</v>
      </c>
      <c r="I1105" s="286">
        <f>E1105*H1105</f>
        <v>0</v>
      </c>
      <c r="J1105" s="285"/>
      <c r="K1105" s="286">
        <f>E1105*J1105</f>
        <v>0</v>
      </c>
      <c r="O1105" s="278">
        <v>2</v>
      </c>
      <c r="AA1105" s="247">
        <v>7</v>
      </c>
      <c r="AB1105" s="247">
        <v>1001</v>
      </c>
      <c r="AC1105" s="247">
        <v>5</v>
      </c>
      <c r="AZ1105" s="247">
        <v>2</v>
      </c>
      <c r="BA1105" s="247">
        <f>IF(AZ1105=1,G1105,0)</f>
        <v>0</v>
      </c>
      <c r="BB1105" s="247">
        <f>IF(AZ1105=2,G1105,0)</f>
        <v>0</v>
      </c>
      <c r="BC1105" s="247">
        <f>IF(AZ1105=3,G1105,0)</f>
        <v>0</v>
      </c>
      <c r="BD1105" s="247">
        <f>IF(AZ1105=4,G1105,0)</f>
        <v>0</v>
      </c>
      <c r="BE1105" s="247">
        <f>IF(AZ1105=5,G1105,0)</f>
        <v>0</v>
      </c>
      <c r="CA1105" s="278">
        <v>7</v>
      </c>
      <c r="CB1105" s="278">
        <v>1001</v>
      </c>
    </row>
    <row r="1106" spans="1:80">
      <c r="A1106" s="298"/>
      <c r="B1106" s="299" t="s">
        <v>96</v>
      </c>
      <c r="C1106" s="300" t="s">
        <v>1295</v>
      </c>
      <c r="D1106" s="301"/>
      <c r="E1106" s="302"/>
      <c r="F1106" s="303"/>
      <c r="G1106" s="304">
        <f>SUM(G1067:G1105)</f>
        <v>0</v>
      </c>
      <c r="H1106" s="305"/>
      <c r="I1106" s="306">
        <f>SUM(I1067:I1105)</f>
        <v>1.3834066000002538</v>
      </c>
      <c r="J1106" s="305"/>
      <c r="K1106" s="306">
        <f>SUM(K1067:K1105)</f>
        <v>0</v>
      </c>
      <c r="O1106" s="278">
        <v>4</v>
      </c>
      <c r="BA1106" s="307">
        <f>SUM(BA1067:BA1105)</f>
        <v>0</v>
      </c>
      <c r="BB1106" s="307">
        <f>SUM(BB1067:BB1105)</f>
        <v>0</v>
      </c>
      <c r="BC1106" s="307">
        <f>SUM(BC1067:BC1105)</f>
        <v>0</v>
      </c>
      <c r="BD1106" s="307">
        <f>SUM(BD1067:BD1105)</f>
        <v>0</v>
      </c>
      <c r="BE1106" s="307">
        <f>SUM(BE1067:BE1105)</f>
        <v>0</v>
      </c>
    </row>
    <row r="1107" spans="1:80">
      <c r="A1107" s="268" t="s">
        <v>93</v>
      </c>
      <c r="B1107" s="269" t="s">
        <v>1353</v>
      </c>
      <c r="C1107" s="270" t="s">
        <v>1354</v>
      </c>
      <c r="D1107" s="271"/>
      <c r="E1107" s="272"/>
      <c r="F1107" s="272"/>
      <c r="G1107" s="273"/>
      <c r="H1107" s="274"/>
      <c r="I1107" s="275"/>
      <c r="J1107" s="276"/>
      <c r="K1107" s="277"/>
      <c r="O1107" s="278">
        <v>1</v>
      </c>
    </row>
    <row r="1108" spans="1:80" ht="22.5">
      <c r="A1108" s="279">
        <v>313</v>
      </c>
      <c r="B1108" s="280" t="s">
        <v>1356</v>
      </c>
      <c r="C1108" s="281" t="s">
        <v>1357</v>
      </c>
      <c r="D1108" s="282" t="s">
        <v>1239</v>
      </c>
      <c r="E1108" s="283">
        <v>1</v>
      </c>
      <c r="F1108" s="283">
        <v>0</v>
      </c>
      <c r="G1108" s="284">
        <f>E1108*F1108</f>
        <v>0</v>
      </c>
      <c r="H1108" s="285">
        <v>0.19</v>
      </c>
      <c r="I1108" s="286">
        <f>E1108*H1108</f>
        <v>0.19</v>
      </c>
      <c r="J1108" s="285"/>
      <c r="K1108" s="286">
        <f>E1108*J1108</f>
        <v>0</v>
      </c>
      <c r="O1108" s="278">
        <v>2</v>
      </c>
      <c r="AA1108" s="247">
        <v>12</v>
      </c>
      <c r="AB1108" s="247">
        <v>0</v>
      </c>
      <c r="AC1108" s="247">
        <v>311</v>
      </c>
      <c r="AZ1108" s="247">
        <v>2</v>
      </c>
      <c r="BA1108" s="247">
        <f>IF(AZ1108=1,G1108,0)</f>
        <v>0</v>
      </c>
      <c r="BB1108" s="247">
        <f>IF(AZ1108=2,G1108,0)</f>
        <v>0</v>
      </c>
      <c r="BC1108" s="247">
        <f>IF(AZ1108=3,G1108,0)</f>
        <v>0</v>
      </c>
      <c r="BD1108" s="247">
        <f>IF(AZ1108=4,G1108,0)</f>
        <v>0</v>
      </c>
      <c r="BE1108" s="247">
        <f>IF(AZ1108=5,G1108,0)</f>
        <v>0</v>
      </c>
      <c r="CA1108" s="278">
        <v>12</v>
      </c>
      <c r="CB1108" s="278">
        <v>0</v>
      </c>
    </row>
    <row r="1109" spans="1:80" ht="22.5">
      <c r="A1109" s="279">
        <v>314</v>
      </c>
      <c r="B1109" s="280" t="s">
        <v>1358</v>
      </c>
      <c r="C1109" s="281" t="s">
        <v>1359</v>
      </c>
      <c r="D1109" s="282" t="s">
        <v>1239</v>
      </c>
      <c r="E1109" s="283">
        <v>1</v>
      </c>
      <c r="F1109" s="283">
        <v>0</v>
      </c>
      <c r="G1109" s="284">
        <f>E1109*F1109</f>
        <v>0</v>
      </c>
      <c r="H1109" s="285">
        <v>0.101999999999975</v>
      </c>
      <c r="I1109" s="286">
        <f>E1109*H1109</f>
        <v>0.101999999999975</v>
      </c>
      <c r="J1109" s="285"/>
      <c r="K1109" s="286">
        <f>E1109*J1109</f>
        <v>0</v>
      </c>
      <c r="O1109" s="278">
        <v>2</v>
      </c>
      <c r="AA1109" s="247">
        <v>12</v>
      </c>
      <c r="AB1109" s="247">
        <v>0</v>
      </c>
      <c r="AC1109" s="247">
        <v>312</v>
      </c>
      <c r="AZ1109" s="247">
        <v>2</v>
      </c>
      <c r="BA1109" s="247">
        <f>IF(AZ1109=1,G1109,0)</f>
        <v>0</v>
      </c>
      <c r="BB1109" s="247">
        <f>IF(AZ1109=2,G1109,0)</f>
        <v>0</v>
      </c>
      <c r="BC1109" s="247">
        <f>IF(AZ1109=3,G1109,0)</f>
        <v>0</v>
      </c>
      <c r="BD1109" s="247">
        <f>IF(AZ1109=4,G1109,0)</f>
        <v>0</v>
      </c>
      <c r="BE1109" s="247">
        <f>IF(AZ1109=5,G1109,0)</f>
        <v>0</v>
      </c>
      <c r="CA1109" s="278">
        <v>12</v>
      </c>
      <c r="CB1109" s="278">
        <v>0</v>
      </c>
    </row>
    <row r="1110" spans="1:80" ht="22.5">
      <c r="A1110" s="279">
        <v>315</v>
      </c>
      <c r="B1110" s="280" t="s">
        <v>1360</v>
      </c>
      <c r="C1110" s="281" t="s">
        <v>1361</v>
      </c>
      <c r="D1110" s="282" t="s">
        <v>1239</v>
      </c>
      <c r="E1110" s="283">
        <v>1</v>
      </c>
      <c r="F1110" s="283">
        <v>0</v>
      </c>
      <c r="G1110" s="284">
        <f>E1110*F1110</f>
        <v>0</v>
      </c>
      <c r="H1110" s="285">
        <v>0.212999999999965</v>
      </c>
      <c r="I1110" s="286">
        <f>E1110*H1110</f>
        <v>0.212999999999965</v>
      </c>
      <c r="J1110" s="285"/>
      <c r="K1110" s="286">
        <f>E1110*J1110</f>
        <v>0</v>
      </c>
      <c r="O1110" s="278">
        <v>2</v>
      </c>
      <c r="AA1110" s="247">
        <v>12</v>
      </c>
      <c r="AB1110" s="247">
        <v>0</v>
      </c>
      <c r="AC1110" s="247">
        <v>313</v>
      </c>
      <c r="AZ1110" s="247">
        <v>2</v>
      </c>
      <c r="BA1110" s="247">
        <f>IF(AZ1110=1,G1110,0)</f>
        <v>0</v>
      </c>
      <c r="BB1110" s="247">
        <f>IF(AZ1110=2,G1110,0)</f>
        <v>0</v>
      </c>
      <c r="BC1110" s="247">
        <f>IF(AZ1110=3,G1110,0)</f>
        <v>0</v>
      </c>
      <c r="BD1110" s="247">
        <f>IF(AZ1110=4,G1110,0)</f>
        <v>0</v>
      </c>
      <c r="BE1110" s="247">
        <f>IF(AZ1110=5,G1110,0)</f>
        <v>0</v>
      </c>
      <c r="CA1110" s="278">
        <v>12</v>
      </c>
      <c r="CB1110" s="278">
        <v>0</v>
      </c>
    </row>
    <row r="1111" spans="1:80" ht="22.5">
      <c r="A1111" s="279">
        <v>316</v>
      </c>
      <c r="B1111" s="280" t="s">
        <v>1362</v>
      </c>
      <c r="C1111" s="281" t="s">
        <v>1363</v>
      </c>
      <c r="D1111" s="282" t="s">
        <v>1239</v>
      </c>
      <c r="E1111" s="283">
        <v>1</v>
      </c>
      <c r="F1111" s="283">
        <v>0</v>
      </c>
      <c r="G1111" s="284">
        <f>E1111*F1111</f>
        <v>0</v>
      </c>
      <c r="H1111" s="285">
        <v>0.111999999999966</v>
      </c>
      <c r="I1111" s="286">
        <f>E1111*H1111</f>
        <v>0.111999999999966</v>
      </c>
      <c r="J1111" s="285"/>
      <c r="K1111" s="286">
        <f>E1111*J1111</f>
        <v>0</v>
      </c>
      <c r="O1111" s="278">
        <v>2</v>
      </c>
      <c r="AA1111" s="247">
        <v>12</v>
      </c>
      <c r="AB1111" s="247">
        <v>0</v>
      </c>
      <c r="AC1111" s="247">
        <v>314</v>
      </c>
      <c r="AZ1111" s="247">
        <v>2</v>
      </c>
      <c r="BA1111" s="247">
        <f>IF(AZ1111=1,G1111,0)</f>
        <v>0</v>
      </c>
      <c r="BB1111" s="247">
        <f>IF(AZ1111=2,G1111,0)</f>
        <v>0</v>
      </c>
      <c r="BC1111" s="247">
        <f>IF(AZ1111=3,G1111,0)</f>
        <v>0</v>
      </c>
      <c r="BD1111" s="247">
        <f>IF(AZ1111=4,G1111,0)</f>
        <v>0</v>
      </c>
      <c r="BE1111" s="247">
        <f>IF(AZ1111=5,G1111,0)</f>
        <v>0</v>
      </c>
      <c r="CA1111" s="278">
        <v>12</v>
      </c>
      <c r="CB1111" s="278">
        <v>0</v>
      </c>
    </row>
    <row r="1112" spans="1:80" ht="22.5">
      <c r="A1112" s="279">
        <v>317</v>
      </c>
      <c r="B1112" s="280" t="s">
        <v>1364</v>
      </c>
      <c r="C1112" s="281" t="s">
        <v>1365</v>
      </c>
      <c r="D1112" s="282" t="s">
        <v>1239</v>
      </c>
      <c r="E1112" s="283">
        <v>1</v>
      </c>
      <c r="F1112" s="283">
        <v>0</v>
      </c>
      <c r="G1112" s="284">
        <f>E1112*F1112</f>
        <v>0</v>
      </c>
      <c r="H1112" s="285">
        <v>8.1999999999993606E-2</v>
      </c>
      <c r="I1112" s="286">
        <f>E1112*H1112</f>
        <v>8.1999999999993606E-2</v>
      </c>
      <c r="J1112" s="285"/>
      <c r="K1112" s="286">
        <f>E1112*J1112</f>
        <v>0</v>
      </c>
      <c r="O1112" s="278">
        <v>2</v>
      </c>
      <c r="AA1112" s="247">
        <v>12</v>
      </c>
      <c r="AB1112" s="247">
        <v>0</v>
      </c>
      <c r="AC1112" s="247">
        <v>315</v>
      </c>
      <c r="AZ1112" s="247">
        <v>2</v>
      </c>
      <c r="BA1112" s="247">
        <f>IF(AZ1112=1,G1112,0)</f>
        <v>0</v>
      </c>
      <c r="BB1112" s="247">
        <f>IF(AZ1112=2,G1112,0)</f>
        <v>0</v>
      </c>
      <c r="BC1112" s="247">
        <f>IF(AZ1112=3,G1112,0)</f>
        <v>0</v>
      </c>
      <c r="BD1112" s="247">
        <f>IF(AZ1112=4,G1112,0)</f>
        <v>0</v>
      </c>
      <c r="BE1112" s="247">
        <f>IF(AZ1112=5,G1112,0)</f>
        <v>0</v>
      </c>
      <c r="CA1112" s="278">
        <v>12</v>
      </c>
      <c r="CB1112" s="278">
        <v>0</v>
      </c>
    </row>
    <row r="1113" spans="1:80" ht="22.5">
      <c r="A1113" s="279">
        <v>318</v>
      </c>
      <c r="B1113" s="280" t="s">
        <v>1366</v>
      </c>
      <c r="C1113" s="281" t="s">
        <v>1367</v>
      </c>
      <c r="D1113" s="282" t="s">
        <v>1239</v>
      </c>
      <c r="E1113" s="283">
        <v>1</v>
      </c>
      <c r="F1113" s="283">
        <v>0</v>
      </c>
      <c r="G1113" s="284">
        <f>E1113*F1113</f>
        <v>0</v>
      </c>
      <c r="H1113" s="285">
        <v>0.100000000000023</v>
      </c>
      <c r="I1113" s="286">
        <f>E1113*H1113</f>
        <v>0.100000000000023</v>
      </c>
      <c r="J1113" s="285"/>
      <c r="K1113" s="286">
        <f>E1113*J1113</f>
        <v>0</v>
      </c>
      <c r="O1113" s="278">
        <v>2</v>
      </c>
      <c r="AA1113" s="247">
        <v>12</v>
      </c>
      <c r="AB1113" s="247">
        <v>0</v>
      </c>
      <c r="AC1113" s="247">
        <v>316</v>
      </c>
      <c r="AZ1113" s="247">
        <v>2</v>
      </c>
      <c r="BA1113" s="247">
        <f>IF(AZ1113=1,G1113,0)</f>
        <v>0</v>
      </c>
      <c r="BB1113" s="247">
        <f>IF(AZ1113=2,G1113,0)</f>
        <v>0</v>
      </c>
      <c r="BC1113" s="247">
        <f>IF(AZ1113=3,G1113,0)</f>
        <v>0</v>
      </c>
      <c r="BD1113" s="247">
        <f>IF(AZ1113=4,G1113,0)</f>
        <v>0</v>
      </c>
      <c r="BE1113" s="247">
        <f>IF(AZ1113=5,G1113,0)</f>
        <v>0</v>
      </c>
      <c r="CA1113" s="278">
        <v>12</v>
      </c>
      <c r="CB1113" s="278">
        <v>0</v>
      </c>
    </row>
    <row r="1114" spans="1:80" ht="22.5">
      <c r="A1114" s="279">
        <v>319</v>
      </c>
      <c r="B1114" s="280" t="s">
        <v>1368</v>
      </c>
      <c r="C1114" s="281" t="s">
        <v>1369</v>
      </c>
      <c r="D1114" s="282" t="s">
        <v>1239</v>
      </c>
      <c r="E1114" s="283">
        <v>1</v>
      </c>
      <c r="F1114" s="283">
        <v>0</v>
      </c>
      <c r="G1114" s="284">
        <f>E1114*F1114</f>
        <v>0</v>
      </c>
      <c r="H1114" s="285">
        <v>8.00000000000409E-2</v>
      </c>
      <c r="I1114" s="286">
        <f>E1114*H1114</f>
        <v>8.00000000000409E-2</v>
      </c>
      <c r="J1114" s="285"/>
      <c r="K1114" s="286">
        <f>E1114*J1114</f>
        <v>0</v>
      </c>
      <c r="O1114" s="278">
        <v>2</v>
      </c>
      <c r="AA1114" s="247">
        <v>12</v>
      </c>
      <c r="AB1114" s="247">
        <v>0</v>
      </c>
      <c r="AC1114" s="247">
        <v>317</v>
      </c>
      <c r="AZ1114" s="247">
        <v>2</v>
      </c>
      <c r="BA1114" s="247">
        <f>IF(AZ1114=1,G1114,0)</f>
        <v>0</v>
      </c>
      <c r="BB1114" s="247">
        <f>IF(AZ1114=2,G1114,0)</f>
        <v>0</v>
      </c>
      <c r="BC1114" s="247">
        <f>IF(AZ1114=3,G1114,0)</f>
        <v>0</v>
      </c>
      <c r="BD1114" s="247">
        <f>IF(AZ1114=4,G1114,0)</f>
        <v>0</v>
      </c>
      <c r="BE1114" s="247">
        <f>IF(AZ1114=5,G1114,0)</f>
        <v>0</v>
      </c>
      <c r="CA1114" s="278">
        <v>12</v>
      </c>
      <c r="CB1114" s="278">
        <v>0</v>
      </c>
    </row>
    <row r="1115" spans="1:80" ht="22.5">
      <c r="A1115" s="279">
        <v>320</v>
      </c>
      <c r="B1115" s="280" t="s">
        <v>1370</v>
      </c>
      <c r="C1115" s="281" t="s">
        <v>1371</v>
      </c>
      <c r="D1115" s="282" t="s">
        <v>1239</v>
      </c>
      <c r="E1115" s="283">
        <v>2</v>
      </c>
      <c r="F1115" s="283">
        <v>0</v>
      </c>
      <c r="G1115" s="284">
        <f>E1115*F1115</f>
        <v>0</v>
      </c>
      <c r="H1115" s="285">
        <v>0.12</v>
      </c>
      <c r="I1115" s="286">
        <f>E1115*H1115</f>
        <v>0.24</v>
      </c>
      <c r="J1115" s="285"/>
      <c r="K1115" s="286">
        <f>E1115*J1115</f>
        <v>0</v>
      </c>
      <c r="O1115" s="278">
        <v>2</v>
      </c>
      <c r="AA1115" s="247">
        <v>12</v>
      </c>
      <c r="AB1115" s="247">
        <v>0</v>
      </c>
      <c r="AC1115" s="247">
        <v>318</v>
      </c>
      <c r="AZ1115" s="247">
        <v>2</v>
      </c>
      <c r="BA1115" s="247">
        <f>IF(AZ1115=1,G1115,0)</f>
        <v>0</v>
      </c>
      <c r="BB1115" s="247">
        <f>IF(AZ1115=2,G1115,0)</f>
        <v>0</v>
      </c>
      <c r="BC1115" s="247">
        <f>IF(AZ1115=3,G1115,0)</f>
        <v>0</v>
      </c>
      <c r="BD1115" s="247">
        <f>IF(AZ1115=4,G1115,0)</f>
        <v>0</v>
      </c>
      <c r="BE1115" s="247">
        <f>IF(AZ1115=5,G1115,0)</f>
        <v>0</v>
      </c>
      <c r="CA1115" s="278">
        <v>12</v>
      </c>
      <c r="CB1115" s="278">
        <v>0</v>
      </c>
    </row>
    <row r="1116" spans="1:80" ht="22.5">
      <c r="A1116" s="279">
        <v>321</v>
      </c>
      <c r="B1116" s="280" t="s">
        <v>1372</v>
      </c>
      <c r="C1116" s="281" t="s">
        <v>1373</v>
      </c>
      <c r="D1116" s="282" t="s">
        <v>1239</v>
      </c>
      <c r="E1116" s="283">
        <v>1</v>
      </c>
      <c r="F1116" s="283">
        <v>0</v>
      </c>
      <c r="G1116" s="284">
        <f>E1116*F1116</f>
        <v>0</v>
      </c>
      <c r="H1116" s="285">
        <v>4.5000000000015902E-2</v>
      </c>
      <c r="I1116" s="286">
        <f>E1116*H1116</f>
        <v>4.5000000000015902E-2</v>
      </c>
      <c r="J1116" s="285"/>
      <c r="K1116" s="286">
        <f>E1116*J1116</f>
        <v>0</v>
      </c>
      <c r="O1116" s="278">
        <v>2</v>
      </c>
      <c r="AA1116" s="247">
        <v>12</v>
      </c>
      <c r="AB1116" s="247">
        <v>0</v>
      </c>
      <c r="AC1116" s="247">
        <v>319</v>
      </c>
      <c r="AZ1116" s="247">
        <v>2</v>
      </c>
      <c r="BA1116" s="247">
        <f>IF(AZ1116=1,G1116,0)</f>
        <v>0</v>
      </c>
      <c r="BB1116" s="247">
        <f>IF(AZ1116=2,G1116,0)</f>
        <v>0</v>
      </c>
      <c r="BC1116" s="247">
        <f>IF(AZ1116=3,G1116,0)</f>
        <v>0</v>
      </c>
      <c r="BD1116" s="247">
        <f>IF(AZ1116=4,G1116,0)</f>
        <v>0</v>
      </c>
      <c r="BE1116" s="247">
        <f>IF(AZ1116=5,G1116,0)</f>
        <v>0</v>
      </c>
      <c r="CA1116" s="278">
        <v>12</v>
      </c>
      <c r="CB1116" s="278">
        <v>0</v>
      </c>
    </row>
    <row r="1117" spans="1:80" ht="22.5">
      <c r="A1117" s="279">
        <v>322</v>
      </c>
      <c r="B1117" s="280" t="s">
        <v>1374</v>
      </c>
      <c r="C1117" s="281" t="s">
        <v>1375</v>
      </c>
      <c r="D1117" s="282" t="s">
        <v>1239</v>
      </c>
      <c r="E1117" s="283">
        <v>1</v>
      </c>
      <c r="F1117" s="283">
        <v>0</v>
      </c>
      <c r="G1117" s="284">
        <f>E1117*F1117</f>
        <v>0</v>
      </c>
      <c r="H1117" s="285">
        <v>2.6999999999986798E-2</v>
      </c>
      <c r="I1117" s="286">
        <f>E1117*H1117</f>
        <v>2.6999999999986798E-2</v>
      </c>
      <c r="J1117" s="285"/>
      <c r="K1117" s="286">
        <f>E1117*J1117</f>
        <v>0</v>
      </c>
      <c r="O1117" s="278">
        <v>2</v>
      </c>
      <c r="AA1117" s="247">
        <v>12</v>
      </c>
      <c r="AB1117" s="247">
        <v>0</v>
      </c>
      <c r="AC1117" s="247">
        <v>320</v>
      </c>
      <c r="AZ1117" s="247">
        <v>2</v>
      </c>
      <c r="BA1117" s="247">
        <f>IF(AZ1117=1,G1117,0)</f>
        <v>0</v>
      </c>
      <c r="BB1117" s="247">
        <f>IF(AZ1117=2,G1117,0)</f>
        <v>0</v>
      </c>
      <c r="BC1117" s="247">
        <f>IF(AZ1117=3,G1117,0)</f>
        <v>0</v>
      </c>
      <c r="BD1117" s="247">
        <f>IF(AZ1117=4,G1117,0)</f>
        <v>0</v>
      </c>
      <c r="BE1117" s="247">
        <f>IF(AZ1117=5,G1117,0)</f>
        <v>0</v>
      </c>
      <c r="CA1117" s="278">
        <v>12</v>
      </c>
      <c r="CB1117" s="278">
        <v>0</v>
      </c>
    </row>
    <row r="1118" spans="1:80" ht="22.5">
      <c r="A1118" s="279">
        <v>323</v>
      </c>
      <c r="B1118" s="280" t="s">
        <v>1376</v>
      </c>
      <c r="C1118" s="281" t="s">
        <v>1377</v>
      </c>
      <c r="D1118" s="282" t="s">
        <v>1239</v>
      </c>
      <c r="E1118" s="283">
        <v>1</v>
      </c>
      <c r="F1118" s="283">
        <v>0</v>
      </c>
      <c r="G1118" s="284">
        <f>E1118*F1118</f>
        <v>0</v>
      </c>
      <c r="H1118" s="285">
        <v>0.12599999999997599</v>
      </c>
      <c r="I1118" s="286">
        <f>E1118*H1118</f>
        <v>0.12599999999997599</v>
      </c>
      <c r="J1118" s="285"/>
      <c r="K1118" s="286">
        <f>E1118*J1118</f>
        <v>0</v>
      </c>
      <c r="O1118" s="278">
        <v>2</v>
      </c>
      <c r="AA1118" s="247">
        <v>12</v>
      </c>
      <c r="AB1118" s="247">
        <v>0</v>
      </c>
      <c r="AC1118" s="247">
        <v>321</v>
      </c>
      <c r="AZ1118" s="247">
        <v>2</v>
      </c>
      <c r="BA1118" s="247">
        <f>IF(AZ1118=1,G1118,0)</f>
        <v>0</v>
      </c>
      <c r="BB1118" s="247">
        <f>IF(AZ1118=2,G1118,0)</f>
        <v>0</v>
      </c>
      <c r="BC1118" s="247">
        <f>IF(AZ1118=3,G1118,0)</f>
        <v>0</v>
      </c>
      <c r="BD1118" s="247">
        <f>IF(AZ1118=4,G1118,0)</f>
        <v>0</v>
      </c>
      <c r="BE1118" s="247">
        <f>IF(AZ1118=5,G1118,0)</f>
        <v>0</v>
      </c>
      <c r="CA1118" s="278">
        <v>12</v>
      </c>
      <c r="CB1118" s="278">
        <v>0</v>
      </c>
    </row>
    <row r="1119" spans="1:80">
      <c r="A1119" s="279">
        <v>324</v>
      </c>
      <c r="B1119" s="280" t="s">
        <v>1378</v>
      </c>
      <c r="C1119" s="281" t="s">
        <v>1379</v>
      </c>
      <c r="D1119" s="282" t="s">
        <v>1239</v>
      </c>
      <c r="E1119" s="283">
        <v>0</v>
      </c>
      <c r="F1119" s="283">
        <v>0</v>
      </c>
      <c r="G1119" s="284">
        <f>E1119*F1119</f>
        <v>0</v>
      </c>
      <c r="H1119" s="285">
        <v>0.12</v>
      </c>
      <c r="I1119" s="286">
        <f>E1119*H1119</f>
        <v>0</v>
      </c>
      <c r="J1119" s="285"/>
      <c r="K1119" s="286">
        <f>E1119*J1119</f>
        <v>0</v>
      </c>
      <c r="O1119" s="278">
        <v>2</v>
      </c>
      <c r="AA1119" s="247">
        <v>12</v>
      </c>
      <c r="AB1119" s="247">
        <v>0</v>
      </c>
      <c r="AC1119" s="247">
        <v>322</v>
      </c>
      <c r="AZ1119" s="247">
        <v>2</v>
      </c>
      <c r="BA1119" s="247">
        <f>IF(AZ1119=1,G1119,0)</f>
        <v>0</v>
      </c>
      <c r="BB1119" s="247">
        <f>IF(AZ1119=2,G1119,0)</f>
        <v>0</v>
      </c>
      <c r="BC1119" s="247">
        <f>IF(AZ1119=3,G1119,0)</f>
        <v>0</v>
      </c>
      <c r="BD1119" s="247">
        <f>IF(AZ1119=4,G1119,0)</f>
        <v>0</v>
      </c>
      <c r="BE1119" s="247">
        <f>IF(AZ1119=5,G1119,0)</f>
        <v>0</v>
      </c>
      <c r="CA1119" s="278">
        <v>12</v>
      </c>
      <c r="CB1119" s="278">
        <v>0</v>
      </c>
    </row>
    <row r="1120" spans="1:80">
      <c r="A1120" s="279">
        <v>325</v>
      </c>
      <c r="B1120" s="280" t="s">
        <v>1380</v>
      </c>
      <c r="C1120" s="281" t="s">
        <v>1379</v>
      </c>
      <c r="D1120" s="282" t="s">
        <v>1239</v>
      </c>
      <c r="E1120" s="283">
        <v>0</v>
      </c>
      <c r="F1120" s="283">
        <v>0</v>
      </c>
      <c r="G1120" s="284">
        <f>E1120*F1120</f>
        <v>0</v>
      </c>
      <c r="H1120" s="285">
        <v>0.12</v>
      </c>
      <c r="I1120" s="286">
        <f>E1120*H1120</f>
        <v>0</v>
      </c>
      <c r="J1120" s="285"/>
      <c r="K1120" s="286">
        <f>E1120*J1120</f>
        <v>0</v>
      </c>
      <c r="O1120" s="278">
        <v>2</v>
      </c>
      <c r="AA1120" s="247">
        <v>12</v>
      </c>
      <c r="AB1120" s="247">
        <v>0</v>
      </c>
      <c r="AC1120" s="247">
        <v>323</v>
      </c>
      <c r="AZ1120" s="247">
        <v>2</v>
      </c>
      <c r="BA1120" s="247">
        <f>IF(AZ1120=1,G1120,0)</f>
        <v>0</v>
      </c>
      <c r="BB1120" s="247">
        <f>IF(AZ1120=2,G1120,0)</f>
        <v>0</v>
      </c>
      <c r="BC1120" s="247">
        <f>IF(AZ1120=3,G1120,0)</f>
        <v>0</v>
      </c>
      <c r="BD1120" s="247">
        <f>IF(AZ1120=4,G1120,0)</f>
        <v>0</v>
      </c>
      <c r="BE1120" s="247">
        <f>IF(AZ1120=5,G1120,0)</f>
        <v>0</v>
      </c>
      <c r="CA1120" s="278">
        <v>12</v>
      </c>
      <c r="CB1120" s="278">
        <v>0</v>
      </c>
    </row>
    <row r="1121" spans="1:80">
      <c r="A1121" s="279">
        <v>326</v>
      </c>
      <c r="B1121" s="280" t="s">
        <v>1351</v>
      </c>
      <c r="C1121" s="281" t="s">
        <v>1352</v>
      </c>
      <c r="D1121" s="282" t="s">
        <v>220</v>
      </c>
      <c r="E1121" s="283">
        <v>1.31699999999994</v>
      </c>
      <c r="F1121" s="283">
        <v>0</v>
      </c>
      <c r="G1121" s="284">
        <f>E1121*F1121</f>
        <v>0</v>
      </c>
      <c r="H1121" s="285">
        <v>0</v>
      </c>
      <c r="I1121" s="286">
        <f>E1121*H1121</f>
        <v>0</v>
      </c>
      <c r="J1121" s="285"/>
      <c r="K1121" s="286">
        <f>E1121*J1121</f>
        <v>0</v>
      </c>
      <c r="O1121" s="278">
        <v>2</v>
      </c>
      <c r="AA1121" s="247">
        <v>7</v>
      </c>
      <c r="AB1121" s="247">
        <v>1001</v>
      </c>
      <c r="AC1121" s="247">
        <v>5</v>
      </c>
      <c r="AZ1121" s="247">
        <v>2</v>
      </c>
      <c r="BA1121" s="247">
        <f>IF(AZ1121=1,G1121,0)</f>
        <v>0</v>
      </c>
      <c r="BB1121" s="247">
        <f>IF(AZ1121=2,G1121,0)</f>
        <v>0</v>
      </c>
      <c r="BC1121" s="247">
        <f>IF(AZ1121=3,G1121,0)</f>
        <v>0</v>
      </c>
      <c r="BD1121" s="247">
        <f>IF(AZ1121=4,G1121,0)</f>
        <v>0</v>
      </c>
      <c r="BE1121" s="247">
        <f>IF(AZ1121=5,G1121,0)</f>
        <v>0</v>
      </c>
      <c r="CA1121" s="278">
        <v>7</v>
      </c>
      <c r="CB1121" s="278">
        <v>1001</v>
      </c>
    </row>
    <row r="1122" spans="1:80">
      <c r="A1122" s="298"/>
      <c r="B1122" s="299" t="s">
        <v>96</v>
      </c>
      <c r="C1122" s="300" t="s">
        <v>1355</v>
      </c>
      <c r="D1122" s="301"/>
      <c r="E1122" s="302"/>
      <c r="F1122" s="303"/>
      <c r="G1122" s="304">
        <f>SUM(G1107:G1121)</f>
        <v>0</v>
      </c>
      <c r="H1122" s="305"/>
      <c r="I1122" s="306">
        <f>SUM(I1107:I1121)</f>
        <v>1.316999999999942</v>
      </c>
      <c r="J1122" s="305"/>
      <c r="K1122" s="306">
        <f>SUM(K1107:K1121)</f>
        <v>0</v>
      </c>
      <c r="O1122" s="278">
        <v>4</v>
      </c>
      <c r="BA1122" s="307">
        <f>SUM(BA1107:BA1121)</f>
        <v>0</v>
      </c>
      <c r="BB1122" s="307">
        <f>SUM(BB1107:BB1121)</f>
        <v>0</v>
      </c>
      <c r="BC1122" s="307">
        <f>SUM(BC1107:BC1121)</f>
        <v>0</v>
      </c>
      <c r="BD1122" s="307">
        <f>SUM(BD1107:BD1121)</f>
        <v>0</v>
      </c>
      <c r="BE1122" s="307">
        <f>SUM(BE1107:BE1121)</f>
        <v>0</v>
      </c>
    </row>
    <row r="1123" spans="1:80">
      <c r="A1123" s="268" t="s">
        <v>93</v>
      </c>
      <c r="B1123" s="269" t="s">
        <v>1381</v>
      </c>
      <c r="C1123" s="270" t="s">
        <v>1382</v>
      </c>
      <c r="D1123" s="271"/>
      <c r="E1123" s="272"/>
      <c r="F1123" s="272"/>
      <c r="G1123" s="273"/>
      <c r="H1123" s="274"/>
      <c r="I1123" s="275"/>
      <c r="J1123" s="276"/>
      <c r="K1123" s="277"/>
      <c r="O1123" s="278">
        <v>1</v>
      </c>
    </row>
    <row r="1124" spans="1:80">
      <c r="A1124" s="279">
        <v>327</v>
      </c>
      <c r="B1124" s="280" t="s">
        <v>1384</v>
      </c>
      <c r="C1124" s="281" t="s">
        <v>1385</v>
      </c>
      <c r="D1124" s="282" t="s">
        <v>227</v>
      </c>
      <c r="E1124" s="283">
        <v>16.847000000000001</v>
      </c>
      <c r="F1124" s="283">
        <v>0</v>
      </c>
      <c r="G1124" s="284">
        <f>E1124*F1124</f>
        <v>0</v>
      </c>
      <c r="H1124" s="285">
        <v>3.05000000000177E-3</v>
      </c>
      <c r="I1124" s="286">
        <f>E1124*H1124</f>
        <v>5.1383350000029825E-2</v>
      </c>
      <c r="J1124" s="285">
        <v>0</v>
      </c>
      <c r="K1124" s="286">
        <f>E1124*J1124</f>
        <v>0</v>
      </c>
      <c r="O1124" s="278">
        <v>2</v>
      </c>
      <c r="AA1124" s="247">
        <v>1</v>
      </c>
      <c r="AB1124" s="247">
        <v>7</v>
      </c>
      <c r="AC1124" s="247">
        <v>7</v>
      </c>
      <c r="AZ1124" s="247">
        <v>2</v>
      </c>
      <c r="BA1124" s="247">
        <f>IF(AZ1124=1,G1124,0)</f>
        <v>0</v>
      </c>
      <c r="BB1124" s="247">
        <f>IF(AZ1124=2,G1124,0)</f>
        <v>0</v>
      </c>
      <c r="BC1124" s="247">
        <f>IF(AZ1124=3,G1124,0)</f>
        <v>0</v>
      </c>
      <c r="BD1124" s="247">
        <f>IF(AZ1124=4,G1124,0)</f>
        <v>0</v>
      </c>
      <c r="BE1124" s="247">
        <f>IF(AZ1124=5,G1124,0)</f>
        <v>0</v>
      </c>
      <c r="CA1124" s="278">
        <v>1</v>
      </c>
      <c r="CB1124" s="278">
        <v>7</v>
      </c>
    </row>
    <row r="1125" spans="1:80">
      <c r="A1125" s="287"/>
      <c r="B1125" s="290"/>
      <c r="C1125" s="291" t="s">
        <v>1386</v>
      </c>
      <c r="D1125" s="292"/>
      <c r="E1125" s="293">
        <v>16.847000000000001</v>
      </c>
      <c r="F1125" s="294"/>
      <c r="G1125" s="295"/>
      <c r="H1125" s="296"/>
      <c r="I1125" s="288"/>
      <c r="J1125" s="297"/>
      <c r="K1125" s="288"/>
      <c r="M1125" s="289" t="s">
        <v>1386</v>
      </c>
      <c r="O1125" s="278"/>
    </row>
    <row r="1126" spans="1:80">
      <c r="A1126" s="279">
        <v>328</v>
      </c>
      <c r="B1126" s="280" t="s">
        <v>1387</v>
      </c>
      <c r="C1126" s="281" t="s">
        <v>1388</v>
      </c>
      <c r="D1126" s="282" t="s">
        <v>338</v>
      </c>
      <c r="E1126" s="283">
        <v>40.04</v>
      </c>
      <c r="F1126" s="283">
        <v>0</v>
      </c>
      <c r="G1126" s="284">
        <f>E1126*F1126</f>
        <v>0</v>
      </c>
      <c r="H1126" s="285">
        <v>2.3000000000000001E-4</v>
      </c>
      <c r="I1126" s="286">
        <f>E1126*H1126</f>
        <v>9.2092000000000007E-3</v>
      </c>
      <c r="J1126" s="285">
        <v>0</v>
      </c>
      <c r="K1126" s="286">
        <f>E1126*J1126</f>
        <v>0</v>
      </c>
      <c r="O1126" s="278">
        <v>2</v>
      </c>
      <c r="AA1126" s="247">
        <v>1</v>
      </c>
      <c r="AB1126" s="247">
        <v>7</v>
      </c>
      <c r="AC1126" s="247">
        <v>7</v>
      </c>
      <c r="AZ1126" s="247">
        <v>2</v>
      </c>
      <c r="BA1126" s="247">
        <f>IF(AZ1126=1,G1126,0)</f>
        <v>0</v>
      </c>
      <c r="BB1126" s="247">
        <f>IF(AZ1126=2,G1126,0)</f>
        <v>0</v>
      </c>
      <c r="BC1126" s="247">
        <f>IF(AZ1126=3,G1126,0)</f>
        <v>0</v>
      </c>
      <c r="BD1126" s="247">
        <f>IF(AZ1126=4,G1126,0)</f>
        <v>0</v>
      </c>
      <c r="BE1126" s="247">
        <f>IF(AZ1126=5,G1126,0)</f>
        <v>0</v>
      </c>
      <c r="CA1126" s="278">
        <v>1</v>
      </c>
      <c r="CB1126" s="278">
        <v>7</v>
      </c>
    </row>
    <row r="1127" spans="1:80">
      <c r="A1127" s="287"/>
      <c r="B1127" s="290"/>
      <c r="C1127" s="291" t="s">
        <v>1389</v>
      </c>
      <c r="D1127" s="292"/>
      <c r="E1127" s="293">
        <v>40.04</v>
      </c>
      <c r="F1127" s="294"/>
      <c r="G1127" s="295"/>
      <c r="H1127" s="296"/>
      <c r="I1127" s="288"/>
      <c r="J1127" s="297"/>
      <c r="K1127" s="288"/>
      <c r="M1127" s="289" t="s">
        <v>1389</v>
      </c>
      <c r="O1127" s="278"/>
    </row>
    <row r="1128" spans="1:80">
      <c r="A1128" s="279">
        <v>329</v>
      </c>
      <c r="B1128" s="280" t="s">
        <v>1390</v>
      </c>
      <c r="C1128" s="281" t="s">
        <v>1391</v>
      </c>
      <c r="D1128" s="282" t="s">
        <v>338</v>
      </c>
      <c r="E1128" s="283">
        <v>144.33000000000001</v>
      </c>
      <c r="F1128" s="283">
        <v>0</v>
      </c>
      <c r="G1128" s="284">
        <f>E1128*F1128</f>
        <v>0</v>
      </c>
      <c r="H1128" s="285">
        <v>2.8000000000005798E-4</v>
      </c>
      <c r="I1128" s="286">
        <f>E1128*H1128</f>
        <v>4.0412400000008369E-2</v>
      </c>
      <c r="J1128" s="285">
        <v>0</v>
      </c>
      <c r="K1128" s="286">
        <f>E1128*J1128</f>
        <v>0</v>
      </c>
      <c r="O1128" s="278">
        <v>2</v>
      </c>
      <c r="AA1128" s="247">
        <v>1</v>
      </c>
      <c r="AB1128" s="247">
        <v>7</v>
      </c>
      <c r="AC1128" s="247">
        <v>7</v>
      </c>
      <c r="AZ1128" s="247">
        <v>2</v>
      </c>
      <c r="BA1128" s="247">
        <f>IF(AZ1128=1,G1128,0)</f>
        <v>0</v>
      </c>
      <c r="BB1128" s="247">
        <f>IF(AZ1128=2,G1128,0)</f>
        <v>0</v>
      </c>
      <c r="BC1128" s="247">
        <f>IF(AZ1128=3,G1128,0)</f>
        <v>0</v>
      </c>
      <c r="BD1128" s="247">
        <f>IF(AZ1128=4,G1128,0)</f>
        <v>0</v>
      </c>
      <c r="BE1128" s="247">
        <f>IF(AZ1128=5,G1128,0)</f>
        <v>0</v>
      </c>
      <c r="CA1128" s="278">
        <v>1</v>
      </c>
      <c r="CB1128" s="278">
        <v>7</v>
      </c>
    </row>
    <row r="1129" spans="1:80">
      <c r="A1129" s="287"/>
      <c r="B1129" s="290"/>
      <c r="C1129" s="291" t="s">
        <v>736</v>
      </c>
      <c r="D1129" s="292"/>
      <c r="E1129" s="293">
        <v>0</v>
      </c>
      <c r="F1129" s="294"/>
      <c r="G1129" s="295"/>
      <c r="H1129" s="296"/>
      <c r="I1129" s="288"/>
      <c r="J1129" s="297"/>
      <c r="K1129" s="288"/>
      <c r="M1129" s="289" t="s">
        <v>736</v>
      </c>
      <c r="O1129" s="278"/>
    </row>
    <row r="1130" spans="1:80">
      <c r="A1130" s="287"/>
      <c r="B1130" s="290"/>
      <c r="C1130" s="291" t="s">
        <v>1130</v>
      </c>
      <c r="D1130" s="292"/>
      <c r="E1130" s="293">
        <v>29.7</v>
      </c>
      <c r="F1130" s="294"/>
      <c r="G1130" s="295"/>
      <c r="H1130" s="296"/>
      <c r="I1130" s="288"/>
      <c r="J1130" s="297"/>
      <c r="K1130" s="288"/>
      <c r="M1130" s="289" t="s">
        <v>1130</v>
      </c>
      <c r="O1130" s="278"/>
    </row>
    <row r="1131" spans="1:80">
      <c r="A1131" s="287"/>
      <c r="B1131" s="290"/>
      <c r="C1131" s="291" t="s">
        <v>1131</v>
      </c>
      <c r="D1131" s="292"/>
      <c r="E1131" s="293">
        <v>18.8</v>
      </c>
      <c r="F1131" s="294"/>
      <c r="G1131" s="295"/>
      <c r="H1131" s="296"/>
      <c r="I1131" s="288"/>
      <c r="J1131" s="297"/>
      <c r="K1131" s="288"/>
      <c r="M1131" s="289" t="s">
        <v>1131</v>
      </c>
      <c r="O1131" s="278"/>
    </row>
    <row r="1132" spans="1:80">
      <c r="A1132" s="287"/>
      <c r="B1132" s="290"/>
      <c r="C1132" s="291" t="s">
        <v>1132</v>
      </c>
      <c r="D1132" s="292"/>
      <c r="E1132" s="293">
        <v>13.8</v>
      </c>
      <c r="F1132" s="294"/>
      <c r="G1132" s="295"/>
      <c r="H1132" s="296"/>
      <c r="I1132" s="288"/>
      <c r="J1132" s="297"/>
      <c r="K1132" s="288"/>
      <c r="M1132" s="289" t="s">
        <v>1132</v>
      </c>
      <c r="O1132" s="278"/>
    </row>
    <row r="1133" spans="1:80">
      <c r="A1133" s="287"/>
      <c r="B1133" s="290"/>
      <c r="C1133" s="291" t="s">
        <v>1133</v>
      </c>
      <c r="D1133" s="292"/>
      <c r="E1133" s="293">
        <v>13.4</v>
      </c>
      <c r="F1133" s="294"/>
      <c r="G1133" s="295"/>
      <c r="H1133" s="296"/>
      <c r="I1133" s="288"/>
      <c r="J1133" s="297"/>
      <c r="K1133" s="288"/>
      <c r="M1133" s="289" t="s">
        <v>1133</v>
      </c>
      <c r="O1133" s="278"/>
    </row>
    <row r="1134" spans="1:80">
      <c r="A1134" s="287"/>
      <c r="B1134" s="290"/>
      <c r="C1134" s="291" t="s">
        <v>1134</v>
      </c>
      <c r="D1134" s="292"/>
      <c r="E1134" s="293">
        <v>19.600000000000001</v>
      </c>
      <c r="F1134" s="294"/>
      <c r="G1134" s="295"/>
      <c r="H1134" s="296"/>
      <c r="I1134" s="288"/>
      <c r="J1134" s="297"/>
      <c r="K1134" s="288"/>
      <c r="M1134" s="289" t="s">
        <v>1134</v>
      </c>
      <c r="O1134" s="278"/>
    </row>
    <row r="1135" spans="1:80">
      <c r="A1135" s="287"/>
      <c r="B1135" s="290"/>
      <c r="C1135" s="291" t="s">
        <v>123</v>
      </c>
      <c r="D1135" s="292"/>
      <c r="E1135" s="293">
        <v>0</v>
      </c>
      <c r="F1135" s="294"/>
      <c r="G1135" s="295"/>
      <c r="H1135" s="296"/>
      <c r="I1135" s="288"/>
      <c r="J1135" s="297"/>
      <c r="K1135" s="288"/>
      <c r="M1135" s="289">
        <v>0</v>
      </c>
      <c r="O1135" s="278"/>
    </row>
    <row r="1136" spans="1:80">
      <c r="A1136" s="287"/>
      <c r="B1136" s="290"/>
      <c r="C1136" s="291" t="s">
        <v>759</v>
      </c>
      <c r="D1136" s="292"/>
      <c r="E1136" s="293">
        <v>0</v>
      </c>
      <c r="F1136" s="294"/>
      <c r="G1136" s="295"/>
      <c r="H1136" s="296"/>
      <c r="I1136" s="288"/>
      <c r="J1136" s="297"/>
      <c r="K1136" s="288"/>
      <c r="M1136" s="289" t="s">
        <v>759</v>
      </c>
      <c r="O1136" s="278"/>
    </row>
    <row r="1137" spans="1:80">
      <c r="A1137" s="287"/>
      <c r="B1137" s="290"/>
      <c r="C1137" s="291" t="s">
        <v>1135</v>
      </c>
      <c r="D1137" s="292"/>
      <c r="E1137" s="293">
        <v>2.75</v>
      </c>
      <c r="F1137" s="294"/>
      <c r="G1137" s="295"/>
      <c r="H1137" s="296"/>
      <c r="I1137" s="288"/>
      <c r="J1137" s="297"/>
      <c r="K1137" s="288"/>
      <c r="M1137" s="289" t="s">
        <v>1135</v>
      </c>
      <c r="O1137" s="278"/>
    </row>
    <row r="1138" spans="1:80">
      <c r="A1138" s="287"/>
      <c r="B1138" s="290"/>
      <c r="C1138" s="291" t="s">
        <v>1136</v>
      </c>
      <c r="D1138" s="292"/>
      <c r="E1138" s="293">
        <v>7.85</v>
      </c>
      <c r="F1138" s="294"/>
      <c r="G1138" s="295"/>
      <c r="H1138" s="296"/>
      <c r="I1138" s="288"/>
      <c r="J1138" s="297"/>
      <c r="K1138" s="288"/>
      <c r="M1138" s="289" t="s">
        <v>1136</v>
      </c>
      <c r="O1138" s="278"/>
    </row>
    <row r="1139" spans="1:80">
      <c r="A1139" s="287"/>
      <c r="B1139" s="290"/>
      <c r="C1139" s="291" t="s">
        <v>1137</v>
      </c>
      <c r="D1139" s="292"/>
      <c r="E1139" s="293">
        <v>7.8</v>
      </c>
      <c r="F1139" s="294"/>
      <c r="G1139" s="295"/>
      <c r="H1139" s="296"/>
      <c r="I1139" s="288"/>
      <c r="J1139" s="297"/>
      <c r="K1139" s="288"/>
      <c r="M1139" s="289" t="s">
        <v>1137</v>
      </c>
      <c r="O1139" s="278"/>
    </row>
    <row r="1140" spans="1:80">
      <c r="A1140" s="287"/>
      <c r="B1140" s="290"/>
      <c r="C1140" s="291" t="s">
        <v>1138</v>
      </c>
      <c r="D1140" s="292"/>
      <c r="E1140" s="293">
        <v>3.85</v>
      </c>
      <c r="F1140" s="294"/>
      <c r="G1140" s="295"/>
      <c r="H1140" s="296"/>
      <c r="I1140" s="288"/>
      <c r="J1140" s="297"/>
      <c r="K1140" s="288"/>
      <c r="M1140" s="289" t="s">
        <v>1138</v>
      </c>
      <c r="O1140" s="278"/>
    </row>
    <row r="1141" spans="1:80">
      <c r="A1141" s="287"/>
      <c r="B1141" s="290"/>
      <c r="C1141" s="291" t="s">
        <v>123</v>
      </c>
      <c r="D1141" s="292"/>
      <c r="E1141" s="293">
        <v>0</v>
      </c>
      <c r="F1141" s="294"/>
      <c r="G1141" s="295"/>
      <c r="H1141" s="296"/>
      <c r="I1141" s="288"/>
      <c r="J1141" s="297"/>
      <c r="K1141" s="288"/>
      <c r="M1141" s="289">
        <v>0</v>
      </c>
      <c r="O1141" s="278"/>
    </row>
    <row r="1142" spans="1:80">
      <c r="A1142" s="287"/>
      <c r="B1142" s="290"/>
      <c r="C1142" s="291" t="s">
        <v>1016</v>
      </c>
      <c r="D1142" s="292"/>
      <c r="E1142" s="293">
        <v>0</v>
      </c>
      <c r="F1142" s="294"/>
      <c r="G1142" s="295"/>
      <c r="H1142" s="296"/>
      <c r="I1142" s="288"/>
      <c r="J1142" s="297"/>
      <c r="K1142" s="288"/>
      <c r="M1142" s="289" t="s">
        <v>1016</v>
      </c>
      <c r="O1142" s="278"/>
    </row>
    <row r="1143" spans="1:80">
      <c r="A1143" s="287"/>
      <c r="B1143" s="290"/>
      <c r="C1143" s="291" t="s">
        <v>1139</v>
      </c>
      <c r="D1143" s="292"/>
      <c r="E1143" s="293">
        <v>9.18</v>
      </c>
      <c r="F1143" s="294"/>
      <c r="G1143" s="295"/>
      <c r="H1143" s="296"/>
      <c r="I1143" s="288"/>
      <c r="J1143" s="297"/>
      <c r="K1143" s="288"/>
      <c r="M1143" s="289" t="s">
        <v>1139</v>
      </c>
      <c r="O1143" s="278"/>
    </row>
    <row r="1144" spans="1:80">
      <c r="A1144" s="287"/>
      <c r="B1144" s="290"/>
      <c r="C1144" s="291" t="s">
        <v>1140</v>
      </c>
      <c r="D1144" s="292"/>
      <c r="E1144" s="293">
        <v>6.42</v>
      </c>
      <c r="F1144" s="294"/>
      <c r="G1144" s="295"/>
      <c r="H1144" s="296"/>
      <c r="I1144" s="288"/>
      <c r="J1144" s="297"/>
      <c r="K1144" s="288"/>
      <c r="M1144" s="289" t="s">
        <v>1140</v>
      </c>
      <c r="O1144" s="278"/>
    </row>
    <row r="1145" spans="1:80">
      <c r="A1145" s="287"/>
      <c r="B1145" s="290"/>
      <c r="C1145" s="291" t="s">
        <v>1141</v>
      </c>
      <c r="D1145" s="292"/>
      <c r="E1145" s="293">
        <v>4.88</v>
      </c>
      <c r="F1145" s="294"/>
      <c r="G1145" s="295"/>
      <c r="H1145" s="296"/>
      <c r="I1145" s="288"/>
      <c r="J1145" s="297"/>
      <c r="K1145" s="288"/>
      <c r="M1145" s="289" t="s">
        <v>1141</v>
      </c>
      <c r="O1145" s="278"/>
    </row>
    <row r="1146" spans="1:80">
      <c r="A1146" s="287"/>
      <c r="B1146" s="290"/>
      <c r="C1146" s="291" t="s">
        <v>1142</v>
      </c>
      <c r="D1146" s="292"/>
      <c r="E1146" s="293">
        <v>2.35</v>
      </c>
      <c r="F1146" s="294"/>
      <c r="G1146" s="295"/>
      <c r="H1146" s="296"/>
      <c r="I1146" s="288"/>
      <c r="J1146" s="297"/>
      <c r="K1146" s="288"/>
      <c r="M1146" s="289" t="s">
        <v>1142</v>
      </c>
      <c r="O1146" s="278"/>
    </row>
    <row r="1147" spans="1:80">
      <c r="A1147" s="287"/>
      <c r="B1147" s="290"/>
      <c r="C1147" s="291" t="s">
        <v>1143</v>
      </c>
      <c r="D1147" s="292"/>
      <c r="E1147" s="293">
        <v>3.95</v>
      </c>
      <c r="F1147" s="294"/>
      <c r="G1147" s="295"/>
      <c r="H1147" s="296"/>
      <c r="I1147" s="288"/>
      <c r="J1147" s="297"/>
      <c r="K1147" s="288"/>
      <c r="M1147" s="289" t="s">
        <v>1143</v>
      </c>
      <c r="O1147" s="278"/>
    </row>
    <row r="1148" spans="1:80">
      <c r="A1148" s="279">
        <v>330</v>
      </c>
      <c r="B1148" s="280" t="s">
        <v>1392</v>
      </c>
      <c r="C1148" s="281" t="s">
        <v>1393</v>
      </c>
      <c r="D1148" s="282" t="s">
        <v>338</v>
      </c>
      <c r="E1148" s="283">
        <v>17.302</v>
      </c>
      <c r="F1148" s="283">
        <v>0</v>
      </c>
      <c r="G1148" s="284">
        <f>E1148*F1148</f>
        <v>0</v>
      </c>
      <c r="H1148" s="285">
        <v>3.1999999999987599E-4</v>
      </c>
      <c r="I1148" s="286">
        <f>E1148*H1148</f>
        <v>5.5366399999978539E-3</v>
      </c>
      <c r="J1148" s="285">
        <v>0</v>
      </c>
      <c r="K1148" s="286">
        <f>E1148*J1148</f>
        <v>0</v>
      </c>
      <c r="O1148" s="278">
        <v>2</v>
      </c>
      <c r="AA1148" s="247">
        <v>1</v>
      </c>
      <c r="AB1148" s="247">
        <v>7</v>
      </c>
      <c r="AC1148" s="247">
        <v>7</v>
      </c>
      <c r="AZ1148" s="247">
        <v>2</v>
      </c>
      <c r="BA1148" s="247">
        <f>IF(AZ1148=1,G1148,0)</f>
        <v>0</v>
      </c>
      <c r="BB1148" s="247">
        <f>IF(AZ1148=2,G1148,0)</f>
        <v>0</v>
      </c>
      <c r="BC1148" s="247">
        <f>IF(AZ1148=3,G1148,0)</f>
        <v>0</v>
      </c>
      <c r="BD1148" s="247">
        <f>IF(AZ1148=4,G1148,0)</f>
        <v>0</v>
      </c>
      <c r="BE1148" s="247">
        <f>IF(AZ1148=5,G1148,0)</f>
        <v>0</v>
      </c>
      <c r="CA1148" s="278">
        <v>1</v>
      </c>
      <c r="CB1148" s="278">
        <v>7</v>
      </c>
    </row>
    <row r="1149" spans="1:80">
      <c r="A1149" s="287"/>
      <c r="B1149" s="290"/>
      <c r="C1149" s="291" t="s">
        <v>1394</v>
      </c>
      <c r="D1149" s="292"/>
      <c r="E1149" s="293">
        <v>17.302</v>
      </c>
      <c r="F1149" s="294"/>
      <c r="G1149" s="295"/>
      <c r="H1149" s="296"/>
      <c r="I1149" s="288"/>
      <c r="J1149" s="297"/>
      <c r="K1149" s="288"/>
      <c r="M1149" s="289" t="s">
        <v>1394</v>
      </c>
      <c r="O1149" s="278"/>
    </row>
    <row r="1150" spans="1:80">
      <c r="A1150" s="279">
        <v>331</v>
      </c>
      <c r="B1150" s="280" t="s">
        <v>1395</v>
      </c>
      <c r="C1150" s="281" t="s">
        <v>1396</v>
      </c>
      <c r="D1150" s="282" t="s">
        <v>338</v>
      </c>
      <c r="E1150" s="283">
        <v>40.04</v>
      </c>
      <c r="F1150" s="283">
        <v>0</v>
      </c>
      <c r="G1150" s="284">
        <f>E1150*F1150</f>
        <v>0</v>
      </c>
      <c r="H1150" s="285">
        <v>0</v>
      </c>
      <c r="I1150" s="286">
        <f>E1150*H1150</f>
        <v>0</v>
      </c>
      <c r="J1150" s="285">
        <v>0</v>
      </c>
      <c r="K1150" s="286">
        <f>E1150*J1150</f>
        <v>0</v>
      </c>
      <c r="O1150" s="278">
        <v>2</v>
      </c>
      <c r="AA1150" s="247">
        <v>1</v>
      </c>
      <c r="AB1150" s="247">
        <v>7</v>
      </c>
      <c r="AC1150" s="247">
        <v>7</v>
      </c>
      <c r="AZ1150" s="247">
        <v>2</v>
      </c>
      <c r="BA1150" s="247">
        <f>IF(AZ1150=1,G1150,0)</f>
        <v>0</v>
      </c>
      <c r="BB1150" s="247">
        <f>IF(AZ1150=2,G1150,0)</f>
        <v>0</v>
      </c>
      <c r="BC1150" s="247">
        <f>IF(AZ1150=3,G1150,0)</f>
        <v>0</v>
      </c>
      <c r="BD1150" s="247">
        <f>IF(AZ1150=4,G1150,0)</f>
        <v>0</v>
      </c>
      <c r="BE1150" s="247">
        <f>IF(AZ1150=5,G1150,0)</f>
        <v>0</v>
      </c>
      <c r="CA1150" s="278">
        <v>1</v>
      </c>
      <c r="CB1150" s="278">
        <v>7</v>
      </c>
    </row>
    <row r="1151" spans="1:80">
      <c r="A1151" s="287"/>
      <c r="B1151" s="290"/>
      <c r="C1151" s="291" t="s">
        <v>1389</v>
      </c>
      <c r="D1151" s="292"/>
      <c r="E1151" s="293">
        <v>40.04</v>
      </c>
      <c r="F1151" s="294"/>
      <c r="G1151" s="295"/>
      <c r="H1151" s="296"/>
      <c r="I1151" s="288"/>
      <c r="J1151" s="297"/>
      <c r="K1151" s="288"/>
      <c r="M1151" s="289" t="s">
        <v>1389</v>
      </c>
      <c r="O1151" s="278"/>
    </row>
    <row r="1152" spans="1:80">
      <c r="A1152" s="279">
        <v>332</v>
      </c>
      <c r="B1152" s="280" t="s">
        <v>1397</v>
      </c>
      <c r="C1152" s="281" t="s">
        <v>1398</v>
      </c>
      <c r="D1152" s="282" t="s">
        <v>227</v>
      </c>
      <c r="E1152" s="283">
        <v>180.77</v>
      </c>
      <c r="F1152" s="283">
        <v>0</v>
      </c>
      <c r="G1152" s="284">
        <f>E1152*F1152</f>
        <v>0</v>
      </c>
      <c r="H1152" s="285">
        <v>4.7500000000013599E-3</v>
      </c>
      <c r="I1152" s="286">
        <f>E1152*H1152</f>
        <v>0.85865750000024588</v>
      </c>
      <c r="J1152" s="285">
        <v>0</v>
      </c>
      <c r="K1152" s="286">
        <f>E1152*J1152</f>
        <v>0</v>
      </c>
      <c r="O1152" s="278">
        <v>2</v>
      </c>
      <c r="AA1152" s="247">
        <v>1</v>
      </c>
      <c r="AB1152" s="247">
        <v>7</v>
      </c>
      <c r="AC1152" s="247">
        <v>7</v>
      </c>
      <c r="AZ1152" s="247">
        <v>2</v>
      </c>
      <c r="BA1152" s="247">
        <f>IF(AZ1152=1,G1152,0)</f>
        <v>0</v>
      </c>
      <c r="BB1152" s="247">
        <f>IF(AZ1152=2,G1152,0)</f>
        <v>0</v>
      </c>
      <c r="BC1152" s="247">
        <f>IF(AZ1152=3,G1152,0)</f>
        <v>0</v>
      </c>
      <c r="BD1152" s="247">
        <f>IF(AZ1152=4,G1152,0)</f>
        <v>0</v>
      </c>
      <c r="BE1152" s="247">
        <f>IF(AZ1152=5,G1152,0)</f>
        <v>0</v>
      </c>
      <c r="CA1152" s="278">
        <v>1</v>
      </c>
      <c r="CB1152" s="278">
        <v>7</v>
      </c>
    </row>
    <row r="1153" spans="1:80">
      <c r="A1153" s="287"/>
      <c r="B1153" s="290"/>
      <c r="C1153" s="291" t="s">
        <v>1399</v>
      </c>
      <c r="D1153" s="292"/>
      <c r="E1153" s="293">
        <v>11.45</v>
      </c>
      <c r="F1153" s="294"/>
      <c r="G1153" s="295"/>
      <c r="H1153" s="296"/>
      <c r="I1153" s="288"/>
      <c r="J1153" s="297"/>
      <c r="K1153" s="288"/>
      <c r="M1153" s="289" t="s">
        <v>1399</v>
      </c>
      <c r="O1153" s="278"/>
    </row>
    <row r="1154" spans="1:80">
      <c r="A1154" s="287"/>
      <c r="B1154" s="290"/>
      <c r="C1154" s="291" t="s">
        <v>1400</v>
      </c>
      <c r="D1154" s="292"/>
      <c r="E1154" s="293">
        <v>19.55</v>
      </c>
      <c r="F1154" s="294"/>
      <c r="G1154" s="295"/>
      <c r="H1154" s="296"/>
      <c r="I1154" s="288"/>
      <c r="J1154" s="297"/>
      <c r="K1154" s="288"/>
      <c r="M1154" s="289" t="s">
        <v>1400</v>
      </c>
      <c r="O1154" s="278"/>
    </row>
    <row r="1155" spans="1:80">
      <c r="A1155" s="287"/>
      <c r="B1155" s="290"/>
      <c r="C1155" s="291" t="s">
        <v>1401</v>
      </c>
      <c r="D1155" s="292"/>
      <c r="E1155" s="293">
        <v>149.77000000000001</v>
      </c>
      <c r="F1155" s="294"/>
      <c r="G1155" s="295"/>
      <c r="H1155" s="296"/>
      <c r="I1155" s="288"/>
      <c r="J1155" s="297"/>
      <c r="K1155" s="288"/>
      <c r="M1155" s="289" t="s">
        <v>1401</v>
      </c>
      <c r="O1155" s="278"/>
    </row>
    <row r="1156" spans="1:80">
      <c r="A1156" s="279">
        <v>333</v>
      </c>
      <c r="B1156" s="280" t="s">
        <v>1402</v>
      </c>
      <c r="C1156" s="281" t="s">
        <v>1403</v>
      </c>
      <c r="D1156" s="282" t="s">
        <v>227</v>
      </c>
      <c r="E1156" s="283">
        <v>117.57</v>
      </c>
      <c r="F1156" s="283">
        <v>0</v>
      </c>
      <c r="G1156" s="284">
        <f>E1156*F1156</f>
        <v>0</v>
      </c>
      <c r="H1156" s="285">
        <v>6.8600000000032003E-3</v>
      </c>
      <c r="I1156" s="286">
        <f>E1156*H1156</f>
        <v>0.80653020000037623</v>
      </c>
      <c r="J1156" s="285">
        <v>0</v>
      </c>
      <c r="K1156" s="286">
        <f>E1156*J1156</f>
        <v>0</v>
      </c>
      <c r="O1156" s="278">
        <v>2</v>
      </c>
      <c r="AA1156" s="247">
        <v>1</v>
      </c>
      <c r="AB1156" s="247">
        <v>7</v>
      </c>
      <c r="AC1156" s="247">
        <v>7</v>
      </c>
      <c r="AZ1156" s="247">
        <v>2</v>
      </c>
      <c r="BA1156" s="247">
        <f>IF(AZ1156=1,G1156,0)</f>
        <v>0</v>
      </c>
      <c r="BB1156" s="247">
        <f>IF(AZ1156=2,G1156,0)</f>
        <v>0</v>
      </c>
      <c r="BC1156" s="247">
        <f>IF(AZ1156=3,G1156,0)</f>
        <v>0</v>
      </c>
      <c r="BD1156" s="247">
        <f>IF(AZ1156=4,G1156,0)</f>
        <v>0</v>
      </c>
      <c r="BE1156" s="247">
        <f>IF(AZ1156=5,G1156,0)</f>
        <v>0</v>
      </c>
      <c r="CA1156" s="278">
        <v>1</v>
      </c>
      <c r="CB1156" s="278">
        <v>7</v>
      </c>
    </row>
    <row r="1157" spans="1:80">
      <c r="A1157" s="287"/>
      <c r="B1157" s="290"/>
      <c r="C1157" s="291" t="s">
        <v>810</v>
      </c>
      <c r="D1157" s="292"/>
      <c r="E1157" s="293">
        <v>75.63</v>
      </c>
      <c r="F1157" s="294"/>
      <c r="G1157" s="295"/>
      <c r="H1157" s="296"/>
      <c r="I1157" s="288"/>
      <c r="J1157" s="297"/>
      <c r="K1157" s="288"/>
      <c r="M1157" s="289" t="s">
        <v>810</v>
      </c>
      <c r="O1157" s="278"/>
    </row>
    <row r="1158" spans="1:80">
      <c r="A1158" s="287"/>
      <c r="B1158" s="290"/>
      <c r="C1158" s="291" t="s">
        <v>1110</v>
      </c>
      <c r="D1158" s="292"/>
      <c r="E1158" s="293">
        <v>39.659999999999997</v>
      </c>
      <c r="F1158" s="294"/>
      <c r="G1158" s="295"/>
      <c r="H1158" s="296"/>
      <c r="I1158" s="288"/>
      <c r="J1158" s="297"/>
      <c r="K1158" s="288"/>
      <c r="M1158" s="289" t="s">
        <v>1110</v>
      </c>
      <c r="O1158" s="278"/>
    </row>
    <row r="1159" spans="1:80">
      <c r="A1159" s="287"/>
      <c r="B1159" s="290"/>
      <c r="C1159" s="291" t="s">
        <v>1111</v>
      </c>
      <c r="D1159" s="292"/>
      <c r="E1159" s="293">
        <v>2.2799999999999998</v>
      </c>
      <c r="F1159" s="294"/>
      <c r="G1159" s="295"/>
      <c r="H1159" s="296"/>
      <c r="I1159" s="288"/>
      <c r="J1159" s="297"/>
      <c r="K1159" s="288"/>
      <c r="M1159" s="289" t="s">
        <v>1111</v>
      </c>
      <c r="O1159" s="278"/>
    </row>
    <row r="1160" spans="1:80">
      <c r="A1160" s="279">
        <v>334</v>
      </c>
      <c r="B1160" s="280" t="s">
        <v>1404</v>
      </c>
      <c r="C1160" s="281" t="s">
        <v>1405</v>
      </c>
      <c r="D1160" s="282" t="s">
        <v>338</v>
      </c>
      <c r="E1160" s="283">
        <v>254.262</v>
      </c>
      <c r="F1160" s="283">
        <v>0</v>
      </c>
      <c r="G1160" s="284">
        <f>E1160*F1160</f>
        <v>0</v>
      </c>
      <c r="H1160" s="285">
        <v>3.9999999999984499E-5</v>
      </c>
      <c r="I1160" s="286">
        <f>E1160*H1160</f>
        <v>1.017047999999606E-2</v>
      </c>
      <c r="J1160" s="285">
        <v>0</v>
      </c>
      <c r="K1160" s="286">
        <f>E1160*J1160</f>
        <v>0</v>
      </c>
      <c r="O1160" s="278">
        <v>2</v>
      </c>
      <c r="AA1160" s="247">
        <v>1</v>
      </c>
      <c r="AB1160" s="247">
        <v>7</v>
      </c>
      <c r="AC1160" s="247">
        <v>7</v>
      </c>
      <c r="AZ1160" s="247">
        <v>2</v>
      </c>
      <c r="BA1160" s="247">
        <f>IF(AZ1160=1,G1160,0)</f>
        <v>0</v>
      </c>
      <c r="BB1160" s="247">
        <f>IF(AZ1160=2,G1160,0)</f>
        <v>0</v>
      </c>
      <c r="BC1160" s="247">
        <f>IF(AZ1160=3,G1160,0)</f>
        <v>0</v>
      </c>
      <c r="BD1160" s="247">
        <f>IF(AZ1160=4,G1160,0)</f>
        <v>0</v>
      </c>
      <c r="BE1160" s="247">
        <f>IF(AZ1160=5,G1160,0)</f>
        <v>0</v>
      </c>
      <c r="CA1160" s="278">
        <v>1</v>
      </c>
      <c r="CB1160" s="278">
        <v>7</v>
      </c>
    </row>
    <row r="1161" spans="1:80">
      <c r="A1161" s="287"/>
      <c r="B1161" s="290"/>
      <c r="C1161" s="291" t="s">
        <v>1114</v>
      </c>
      <c r="D1161" s="292"/>
      <c r="E1161" s="293">
        <v>0</v>
      </c>
      <c r="F1161" s="294"/>
      <c r="G1161" s="295"/>
      <c r="H1161" s="296"/>
      <c r="I1161" s="288"/>
      <c r="J1161" s="297"/>
      <c r="K1161" s="288"/>
      <c r="M1161" s="289" t="s">
        <v>1114</v>
      </c>
      <c r="O1161" s="278"/>
    </row>
    <row r="1162" spans="1:80">
      <c r="A1162" s="287"/>
      <c r="B1162" s="290"/>
      <c r="C1162" s="291" t="s">
        <v>736</v>
      </c>
      <c r="D1162" s="292"/>
      <c r="E1162" s="293">
        <v>0</v>
      </c>
      <c r="F1162" s="294"/>
      <c r="G1162" s="295"/>
      <c r="H1162" s="296"/>
      <c r="I1162" s="288"/>
      <c r="J1162" s="297"/>
      <c r="K1162" s="288"/>
      <c r="M1162" s="289" t="s">
        <v>736</v>
      </c>
      <c r="O1162" s="278"/>
    </row>
    <row r="1163" spans="1:80">
      <c r="A1163" s="287"/>
      <c r="B1163" s="290"/>
      <c r="C1163" s="291" t="s">
        <v>1115</v>
      </c>
      <c r="D1163" s="292"/>
      <c r="E1163" s="293">
        <v>9.6999999999999993</v>
      </c>
      <c r="F1163" s="294"/>
      <c r="G1163" s="295"/>
      <c r="H1163" s="296"/>
      <c r="I1163" s="288"/>
      <c r="J1163" s="297"/>
      <c r="K1163" s="288"/>
      <c r="M1163" s="289" t="s">
        <v>1115</v>
      </c>
      <c r="O1163" s="278"/>
    </row>
    <row r="1164" spans="1:80">
      <c r="A1164" s="287"/>
      <c r="B1164" s="290"/>
      <c r="C1164" s="291" t="s">
        <v>1116</v>
      </c>
      <c r="D1164" s="292"/>
      <c r="E1164" s="293">
        <v>3.9</v>
      </c>
      <c r="F1164" s="294"/>
      <c r="G1164" s="295"/>
      <c r="H1164" s="296"/>
      <c r="I1164" s="288"/>
      <c r="J1164" s="297"/>
      <c r="K1164" s="288"/>
      <c r="M1164" s="289" t="s">
        <v>1116</v>
      </c>
      <c r="O1164" s="278"/>
    </row>
    <row r="1165" spans="1:80">
      <c r="A1165" s="287"/>
      <c r="B1165" s="290"/>
      <c r="C1165" s="291" t="s">
        <v>1117</v>
      </c>
      <c r="D1165" s="292"/>
      <c r="E1165" s="293">
        <v>4.2</v>
      </c>
      <c r="F1165" s="294"/>
      <c r="G1165" s="295"/>
      <c r="H1165" s="296"/>
      <c r="I1165" s="288"/>
      <c r="J1165" s="297"/>
      <c r="K1165" s="288"/>
      <c r="M1165" s="289" t="s">
        <v>1117</v>
      </c>
      <c r="O1165" s="278"/>
    </row>
    <row r="1166" spans="1:80">
      <c r="A1166" s="287"/>
      <c r="B1166" s="290"/>
      <c r="C1166" s="291" t="s">
        <v>1118</v>
      </c>
      <c r="D1166" s="292"/>
      <c r="E1166" s="293">
        <v>6.6</v>
      </c>
      <c r="F1166" s="294"/>
      <c r="G1166" s="295"/>
      <c r="H1166" s="296"/>
      <c r="I1166" s="288"/>
      <c r="J1166" s="297"/>
      <c r="K1166" s="288"/>
      <c r="M1166" s="289" t="s">
        <v>1118</v>
      </c>
      <c r="O1166" s="278"/>
    </row>
    <row r="1167" spans="1:80">
      <c r="A1167" s="287"/>
      <c r="B1167" s="290"/>
      <c r="C1167" s="291" t="s">
        <v>1119</v>
      </c>
      <c r="D1167" s="292"/>
      <c r="E1167" s="293">
        <v>3.6</v>
      </c>
      <c r="F1167" s="294"/>
      <c r="G1167" s="295"/>
      <c r="H1167" s="296"/>
      <c r="I1167" s="288"/>
      <c r="J1167" s="297"/>
      <c r="K1167" s="288"/>
      <c r="M1167" s="289" t="s">
        <v>1119</v>
      </c>
      <c r="O1167" s="278"/>
    </row>
    <row r="1168" spans="1:80">
      <c r="A1168" s="287"/>
      <c r="B1168" s="290"/>
      <c r="C1168" s="291" t="s">
        <v>1120</v>
      </c>
      <c r="D1168" s="292"/>
      <c r="E1168" s="293">
        <v>5</v>
      </c>
      <c r="F1168" s="294"/>
      <c r="G1168" s="295"/>
      <c r="H1168" s="296"/>
      <c r="I1168" s="288"/>
      <c r="J1168" s="297"/>
      <c r="K1168" s="288"/>
      <c r="M1168" s="289" t="s">
        <v>1120</v>
      </c>
      <c r="O1168" s="278"/>
    </row>
    <row r="1169" spans="1:15">
      <c r="A1169" s="287"/>
      <c r="B1169" s="290"/>
      <c r="C1169" s="291" t="s">
        <v>1121</v>
      </c>
      <c r="D1169" s="292"/>
      <c r="E1169" s="293">
        <v>3.7</v>
      </c>
      <c r="F1169" s="294"/>
      <c r="G1169" s="295"/>
      <c r="H1169" s="296"/>
      <c r="I1169" s="288"/>
      <c r="J1169" s="297"/>
      <c r="K1169" s="288"/>
      <c r="M1169" s="289" t="s">
        <v>1121</v>
      </c>
      <c r="O1169" s="278"/>
    </row>
    <row r="1170" spans="1:15">
      <c r="A1170" s="287"/>
      <c r="B1170" s="290"/>
      <c r="C1170" s="291" t="s">
        <v>1122</v>
      </c>
      <c r="D1170" s="292"/>
      <c r="E1170" s="293">
        <v>17.7</v>
      </c>
      <c r="F1170" s="294"/>
      <c r="G1170" s="295"/>
      <c r="H1170" s="296"/>
      <c r="I1170" s="288"/>
      <c r="J1170" s="297"/>
      <c r="K1170" s="288"/>
      <c r="M1170" s="289" t="s">
        <v>1122</v>
      </c>
      <c r="O1170" s="278"/>
    </row>
    <row r="1171" spans="1:15">
      <c r="A1171" s="287"/>
      <c r="B1171" s="290"/>
      <c r="C1171" s="291" t="s">
        <v>1123</v>
      </c>
      <c r="D1171" s="292"/>
      <c r="E1171" s="293">
        <v>5.0999999999999996</v>
      </c>
      <c r="F1171" s="294"/>
      <c r="G1171" s="295"/>
      <c r="H1171" s="296"/>
      <c r="I1171" s="288"/>
      <c r="J1171" s="297"/>
      <c r="K1171" s="288"/>
      <c r="M1171" s="289" t="s">
        <v>1123</v>
      </c>
      <c r="O1171" s="278"/>
    </row>
    <row r="1172" spans="1:15">
      <c r="A1172" s="287"/>
      <c r="B1172" s="290"/>
      <c r="C1172" s="291" t="s">
        <v>123</v>
      </c>
      <c r="D1172" s="292"/>
      <c r="E1172" s="293">
        <v>0</v>
      </c>
      <c r="F1172" s="294"/>
      <c r="G1172" s="295"/>
      <c r="H1172" s="296"/>
      <c r="I1172" s="288"/>
      <c r="J1172" s="297"/>
      <c r="K1172" s="288"/>
      <c r="M1172" s="289">
        <v>0</v>
      </c>
      <c r="O1172" s="278"/>
    </row>
    <row r="1173" spans="1:15">
      <c r="A1173" s="287"/>
      <c r="B1173" s="290"/>
      <c r="C1173" s="291" t="s">
        <v>759</v>
      </c>
      <c r="D1173" s="292"/>
      <c r="E1173" s="293">
        <v>0</v>
      </c>
      <c r="F1173" s="294"/>
      <c r="G1173" s="295"/>
      <c r="H1173" s="296"/>
      <c r="I1173" s="288"/>
      <c r="J1173" s="297"/>
      <c r="K1173" s="288"/>
      <c r="M1173" s="289" t="s">
        <v>759</v>
      </c>
      <c r="O1173" s="278"/>
    </row>
    <row r="1174" spans="1:15">
      <c r="A1174" s="287"/>
      <c r="B1174" s="290"/>
      <c r="C1174" s="291" t="s">
        <v>1124</v>
      </c>
      <c r="D1174" s="292"/>
      <c r="E1174" s="293">
        <v>10.6</v>
      </c>
      <c r="F1174" s="294"/>
      <c r="G1174" s="295"/>
      <c r="H1174" s="296"/>
      <c r="I1174" s="288"/>
      <c r="J1174" s="297"/>
      <c r="K1174" s="288"/>
      <c r="M1174" s="289" t="s">
        <v>1124</v>
      </c>
      <c r="O1174" s="278"/>
    </row>
    <row r="1175" spans="1:15">
      <c r="A1175" s="287"/>
      <c r="B1175" s="290"/>
      <c r="C1175" s="291" t="s">
        <v>1125</v>
      </c>
      <c r="D1175" s="292"/>
      <c r="E1175" s="293">
        <v>5.2</v>
      </c>
      <c r="F1175" s="294"/>
      <c r="G1175" s="295"/>
      <c r="H1175" s="296"/>
      <c r="I1175" s="288"/>
      <c r="J1175" s="297"/>
      <c r="K1175" s="288"/>
      <c r="M1175" s="289" t="s">
        <v>1125</v>
      </c>
      <c r="O1175" s="278"/>
    </row>
    <row r="1176" spans="1:15">
      <c r="A1176" s="287"/>
      <c r="B1176" s="290"/>
      <c r="C1176" s="291" t="s">
        <v>123</v>
      </c>
      <c r="D1176" s="292"/>
      <c r="E1176" s="293">
        <v>0</v>
      </c>
      <c r="F1176" s="294"/>
      <c r="G1176" s="295"/>
      <c r="H1176" s="296"/>
      <c r="I1176" s="288"/>
      <c r="J1176" s="297"/>
      <c r="K1176" s="288"/>
      <c r="M1176" s="289">
        <v>0</v>
      </c>
      <c r="O1176" s="278"/>
    </row>
    <row r="1177" spans="1:15">
      <c r="A1177" s="287"/>
      <c r="B1177" s="290"/>
      <c r="C1177" s="291" t="s">
        <v>1016</v>
      </c>
      <c r="D1177" s="292"/>
      <c r="E1177" s="293">
        <v>0</v>
      </c>
      <c r="F1177" s="294"/>
      <c r="G1177" s="295"/>
      <c r="H1177" s="296"/>
      <c r="I1177" s="288"/>
      <c r="J1177" s="297"/>
      <c r="K1177" s="288"/>
      <c r="M1177" s="289" t="s">
        <v>1016</v>
      </c>
      <c r="O1177" s="278"/>
    </row>
    <row r="1178" spans="1:15">
      <c r="A1178" s="287"/>
      <c r="B1178" s="290"/>
      <c r="C1178" s="291" t="s">
        <v>1126</v>
      </c>
      <c r="D1178" s="292"/>
      <c r="E1178" s="293">
        <v>6.34</v>
      </c>
      <c r="F1178" s="294"/>
      <c r="G1178" s="295"/>
      <c r="H1178" s="296"/>
      <c r="I1178" s="288"/>
      <c r="J1178" s="297"/>
      <c r="K1178" s="288"/>
      <c r="M1178" s="289" t="s">
        <v>1126</v>
      </c>
      <c r="O1178" s="278"/>
    </row>
    <row r="1179" spans="1:15">
      <c r="A1179" s="287"/>
      <c r="B1179" s="290"/>
      <c r="C1179" s="291" t="s">
        <v>1127</v>
      </c>
      <c r="D1179" s="292"/>
      <c r="E1179" s="293">
        <v>6.54</v>
      </c>
      <c r="F1179" s="294"/>
      <c r="G1179" s="295"/>
      <c r="H1179" s="296"/>
      <c r="I1179" s="288"/>
      <c r="J1179" s="297"/>
      <c r="K1179" s="288"/>
      <c r="M1179" s="289" t="s">
        <v>1127</v>
      </c>
      <c r="O1179" s="278"/>
    </row>
    <row r="1180" spans="1:15">
      <c r="A1180" s="287"/>
      <c r="B1180" s="290"/>
      <c r="C1180" s="291" t="s">
        <v>1128</v>
      </c>
      <c r="D1180" s="292"/>
      <c r="E1180" s="293">
        <v>4.45</v>
      </c>
      <c r="F1180" s="294"/>
      <c r="G1180" s="295"/>
      <c r="H1180" s="296"/>
      <c r="I1180" s="288"/>
      <c r="J1180" s="297"/>
      <c r="K1180" s="288"/>
      <c r="M1180" s="289" t="s">
        <v>1128</v>
      </c>
      <c r="O1180" s="278"/>
    </row>
    <row r="1181" spans="1:15">
      <c r="A1181" s="287"/>
      <c r="B1181" s="290"/>
      <c r="C1181" s="291" t="s">
        <v>123</v>
      </c>
      <c r="D1181" s="292"/>
      <c r="E1181" s="293">
        <v>0</v>
      </c>
      <c r="F1181" s="294"/>
      <c r="G1181" s="295"/>
      <c r="H1181" s="296"/>
      <c r="I1181" s="288"/>
      <c r="J1181" s="297"/>
      <c r="K1181" s="288"/>
      <c r="M1181" s="289">
        <v>0</v>
      </c>
      <c r="O1181" s="278"/>
    </row>
    <row r="1182" spans="1:15">
      <c r="A1182" s="287"/>
      <c r="B1182" s="290"/>
      <c r="C1182" s="291" t="s">
        <v>1406</v>
      </c>
      <c r="D1182" s="292"/>
      <c r="E1182" s="293">
        <v>0</v>
      </c>
      <c r="F1182" s="294"/>
      <c r="G1182" s="295"/>
      <c r="H1182" s="296"/>
      <c r="I1182" s="288"/>
      <c r="J1182" s="297"/>
      <c r="K1182" s="288"/>
      <c r="M1182" s="289" t="s">
        <v>1406</v>
      </c>
      <c r="O1182" s="278"/>
    </row>
    <row r="1183" spans="1:15">
      <c r="A1183" s="287"/>
      <c r="B1183" s="290"/>
      <c r="C1183" s="291" t="s">
        <v>736</v>
      </c>
      <c r="D1183" s="292"/>
      <c r="E1183" s="293">
        <v>0</v>
      </c>
      <c r="F1183" s="294"/>
      <c r="G1183" s="295"/>
      <c r="H1183" s="296"/>
      <c r="I1183" s="288"/>
      <c r="J1183" s="297"/>
      <c r="K1183" s="288"/>
      <c r="M1183" s="289" t="s">
        <v>736</v>
      </c>
      <c r="O1183" s="278"/>
    </row>
    <row r="1184" spans="1:15">
      <c r="A1184" s="287"/>
      <c r="B1184" s="290"/>
      <c r="C1184" s="291" t="s">
        <v>1130</v>
      </c>
      <c r="D1184" s="292"/>
      <c r="E1184" s="293">
        <v>29.7</v>
      </c>
      <c r="F1184" s="294"/>
      <c r="G1184" s="295"/>
      <c r="H1184" s="296"/>
      <c r="I1184" s="288"/>
      <c r="J1184" s="297"/>
      <c r="K1184" s="288"/>
      <c r="M1184" s="289" t="s">
        <v>1130</v>
      </c>
      <c r="O1184" s="278"/>
    </row>
    <row r="1185" spans="1:15">
      <c r="A1185" s="287"/>
      <c r="B1185" s="290"/>
      <c r="C1185" s="291" t="s">
        <v>1131</v>
      </c>
      <c r="D1185" s="292"/>
      <c r="E1185" s="293">
        <v>18.8</v>
      </c>
      <c r="F1185" s="294"/>
      <c r="G1185" s="295"/>
      <c r="H1185" s="296"/>
      <c r="I1185" s="288"/>
      <c r="J1185" s="297"/>
      <c r="K1185" s="288"/>
      <c r="M1185" s="289" t="s">
        <v>1131</v>
      </c>
      <c r="O1185" s="278"/>
    </row>
    <row r="1186" spans="1:15">
      <c r="A1186" s="287"/>
      <c r="B1186" s="290"/>
      <c r="C1186" s="291" t="s">
        <v>1132</v>
      </c>
      <c r="D1186" s="292"/>
      <c r="E1186" s="293">
        <v>13.8</v>
      </c>
      <c r="F1186" s="294"/>
      <c r="G1186" s="295"/>
      <c r="H1186" s="296"/>
      <c r="I1186" s="288"/>
      <c r="J1186" s="297"/>
      <c r="K1186" s="288"/>
      <c r="M1186" s="289" t="s">
        <v>1132</v>
      </c>
      <c r="O1186" s="278"/>
    </row>
    <row r="1187" spans="1:15">
      <c r="A1187" s="287"/>
      <c r="B1187" s="290"/>
      <c r="C1187" s="291" t="s">
        <v>1133</v>
      </c>
      <c r="D1187" s="292"/>
      <c r="E1187" s="293">
        <v>13.4</v>
      </c>
      <c r="F1187" s="294"/>
      <c r="G1187" s="295"/>
      <c r="H1187" s="296"/>
      <c r="I1187" s="288"/>
      <c r="J1187" s="297"/>
      <c r="K1187" s="288"/>
      <c r="M1187" s="289" t="s">
        <v>1133</v>
      </c>
      <c r="O1187" s="278"/>
    </row>
    <row r="1188" spans="1:15">
      <c r="A1188" s="287"/>
      <c r="B1188" s="290"/>
      <c r="C1188" s="291" t="s">
        <v>1134</v>
      </c>
      <c r="D1188" s="292"/>
      <c r="E1188" s="293">
        <v>19.600000000000001</v>
      </c>
      <c r="F1188" s="294"/>
      <c r="G1188" s="295"/>
      <c r="H1188" s="296"/>
      <c r="I1188" s="288"/>
      <c r="J1188" s="297"/>
      <c r="K1188" s="288"/>
      <c r="M1188" s="289" t="s">
        <v>1134</v>
      </c>
      <c r="O1188" s="278"/>
    </row>
    <row r="1189" spans="1:15">
      <c r="A1189" s="287"/>
      <c r="B1189" s="290"/>
      <c r="C1189" s="291" t="s">
        <v>123</v>
      </c>
      <c r="D1189" s="292"/>
      <c r="E1189" s="293">
        <v>0</v>
      </c>
      <c r="F1189" s="294"/>
      <c r="G1189" s="295"/>
      <c r="H1189" s="296"/>
      <c r="I1189" s="288"/>
      <c r="J1189" s="297"/>
      <c r="K1189" s="288"/>
      <c r="M1189" s="289">
        <v>0</v>
      </c>
      <c r="O1189" s="278"/>
    </row>
    <row r="1190" spans="1:15">
      <c r="A1190" s="287"/>
      <c r="B1190" s="290"/>
      <c r="C1190" s="291" t="s">
        <v>759</v>
      </c>
      <c r="D1190" s="292"/>
      <c r="E1190" s="293">
        <v>0</v>
      </c>
      <c r="F1190" s="294"/>
      <c r="G1190" s="295"/>
      <c r="H1190" s="296"/>
      <c r="I1190" s="288"/>
      <c r="J1190" s="297"/>
      <c r="K1190" s="288"/>
      <c r="M1190" s="289" t="s">
        <v>759</v>
      </c>
      <c r="O1190" s="278"/>
    </row>
    <row r="1191" spans="1:15">
      <c r="A1191" s="287"/>
      <c r="B1191" s="290"/>
      <c r="C1191" s="291" t="s">
        <v>1135</v>
      </c>
      <c r="D1191" s="292"/>
      <c r="E1191" s="293">
        <v>2.75</v>
      </c>
      <c r="F1191" s="294"/>
      <c r="G1191" s="295"/>
      <c r="H1191" s="296"/>
      <c r="I1191" s="288"/>
      <c r="J1191" s="297"/>
      <c r="K1191" s="288"/>
      <c r="M1191" s="289" t="s">
        <v>1135</v>
      </c>
      <c r="O1191" s="278"/>
    </row>
    <row r="1192" spans="1:15">
      <c r="A1192" s="287"/>
      <c r="B1192" s="290"/>
      <c r="C1192" s="291" t="s">
        <v>1136</v>
      </c>
      <c r="D1192" s="292"/>
      <c r="E1192" s="293">
        <v>7.85</v>
      </c>
      <c r="F1192" s="294"/>
      <c r="G1192" s="295"/>
      <c r="H1192" s="296"/>
      <c r="I1192" s="288"/>
      <c r="J1192" s="297"/>
      <c r="K1192" s="288"/>
      <c r="M1192" s="289" t="s">
        <v>1136</v>
      </c>
      <c r="O1192" s="278"/>
    </row>
    <row r="1193" spans="1:15">
      <c r="A1193" s="287"/>
      <c r="B1193" s="290"/>
      <c r="C1193" s="291" t="s">
        <v>1137</v>
      </c>
      <c r="D1193" s="292"/>
      <c r="E1193" s="293">
        <v>7.8</v>
      </c>
      <c r="F1193" s="294"/>
      <c r="G1193" s="295"/>
      <c r="H1193" s="296"/>
      <c r="I1193" s="288"/>
      <c r="J1193" s="297"/>
      <c r="K1193" s="288"/>
      <c r="M1193" s="289" t="s">
        <v>1137</v>
      </c>
      <c r="O1193" s="278"/>
    </row>
    <row r="1194" spans="1:15">
      <c r="A1194" s="287"/>
      <c r="B1194" s="290"/>
      <c r="C1194" s="291" t="s">
        <v>1138</v>
      </c>
      <c r="D1194" s="292"/>
      <c r="E1194" s="293">
        <v>3.85</v>
      </c>
      <c r="F1194" s="294"/>
      <c r="G1194" s="295"/>
      <c r="H1194" s="296"/>
      <c r="I1194" s="288"/>
      <c r="J1194" s="297"/>
      <c r="K1194" s="288"/>
      <c r="M1194" s="289" t="s">
        <v>1138</v>
      </c>
      <c r="O1194" s="278"/>
    </row>
    <row r="1195" spans="1:15">
      <c r="A1195" s="287"/>
      <c r="B1195" s="290"/>
      <c r="C1195" s="291" t="s">
        <v>123</v>
      </c>
      <c r="D1195" s="292"/>
      <c r="E1195" s="293">
        <v>0</v>
      </c>
      <c r="F1195" s="294"/>
      <c r="G1195" s="295"/>
      <c r="H1195" s="296"/>
      <c r="I1195" s="288"/>
      <c r="J1195" s="297"/>
      <c r="K1195" s="288"/>
      <c r="M1195" s="289">
        <v>0</v>
      </c>
      <c r="O1195" s="278"/>
    </row>
    <row r="1196" spans="1:15">
      <c r="A1196" s="287"/>
      <c r="B1196" s="290"/>
      <c r="C1196" s="291" t="s">
        <v>1016</v>
      </c>
      <c r="D1196" s="292"/>
      <c r="E1196" s="293">
        <v>0</v>
      </c>
      <c r="F1196" s="294"/>
      <c r="G1196" s="295"/>
      <c r="H1196" s="296"/>
      <c r="I1196" s="288"/>
      <c r="J1196" s="297"/>
      <c r="K1196" s="288"/>
      <c r="M1196" s="289" t="s">
        <v>1016</v>
      </c>
      <c r="O1196" s="278"/>
    </row>
    <row r="1197" spans="1:15">
      <c r="A1197" s="287"/>
      <c r="B1197" s="290"/>
      <c r="C1197" s="291" t="s">
        <v>1139</v>
      </c>
      <c r="D1197" s="292"/>
      <c r="E1197" s="293">
        <v>9.18</v>
      </c>
      <c r="F1197" s="294"/>
      <c r="G1197" s="295"/>
      <c r="H1197" s="296"/>
      <c r="I1197" s="288"/>
      <c r="J1197" s="297"/>
      <c r="K1197" s="288"/>
      <c r="M1197" s="289" t="s">
        <v>1139</v>
      </c>
      <c r="O1197" s="278"/>
    </row>
    <row r="1198" spans="1:15">
      <c r="A1198" s="287"/>
      <c r="B1198" s="290"/>
      <c r="C1198" s="291" t="s">
        <v>1140</v>
      </c>
      <c r="D1198" s="292"/>
      <c r="E1198" s="293">
        <v>6.42</v>
      </c>
      <c r="F1198" s="294"/>
      <c r="G1198" s="295"/>
      <c r="H1198" s="296"/>
      <c r="I1198" s="288"/>
      <c r="J1198" s="297"/>
      <c r="K1198" s="288"/>
      <c r="M1198" s="289" t="s">
        <v>1140</v>
      </c>
      <c r="O1198" s="278"/>
    </row>
    <row r="1199" spans="1:15">
      <c r="A1199" s="287"/>
      <c r="B1199" s="290"/>
      <c r="C1199" s="291" t="s">
        <v>1141</v>
      </c>
      <c r="D1199" s="292"/>
      <c r="E1199" s="293">
        <v>4.88</v>
      </c>
      <c r="F1199" s="294"/>
      <c r="G1199" s="295"/>
      <c r="H1199" s="296"/>
      <c r="I1199" s="288"/>
      <c r="J1199" s="297"/>
      <c r="K1199" s="288"/>
      <c r="M1199" s="289" t="s">
        <v>1141</v>
      </c>
      <c r="O1199" s="278"/>
    </row>
    <row r="1200" spans="1:15">
      <c r="A1200" s="287"/>
      <c r="B1200" s="290"/>
      <c r="C1200" s="291" t="s">
        <v>1142</v>
      </c>
      <c r="D1200" s="292"/>
      <c r="E1200" s="293">
        <v>2.35</v>
      </c>
      <c r="F1200" s="294"/>
      <c r="G1200" s="295"/>
      <c r="H1200" s="296"/>
      <c r="I1200" s="288"/>
      <c r="J1200" s="297"/>
      <c r="K1200" s="288"/>
      <c r="M1200" s="289" t="s">
        <v>1142</v>
      </c>
      <c r="O1200" s="278"/>
    </row>
    <row r="1201" spans="1:80">
      <c r="A1201" s="287"/>
      <c r="B1201" s="290"/>
      <c r="C1201" s="291" t="s">
        <v>1143</v>
      </c>
      <c r="D1201" s="292"/>
      <c r="E1201" s="293">
        <v>3.95</v>
      </c>
      <c r="F1201" s="294"/>
      <c r="G1201" s="295"/>
      <c r="H1201" s="296"/>
      <c r="I1201" s="288"/>
      <c r="J1201" s="297"/>
      <c r="K1201" s="288"/>
      <c r="M1201" s="289" t="s">
        <v>1143</v>
      </c>
      <c r="O1201" s="278"/>
    </row>
    <row r="1202" spans="1:80">
      <c r="A1202" s="287"/>
      <c r="B1202" s="290"/>
      <c r="C1202" s="291" t="s">
        <v>123</v>
      </c>
      <c r="D1202" s="292"/>
      <c r="E1202" s="293">
        <v>0</v>
      </c>
      <c r="F1202" s="294"/>
      <c r="G1202" s="295"/>
      <c r="H1202" s="296"/>
      <c r="I1202" s="288"/>
      <c r="J1202" s="297"/>
      <c r="K1202" s="288"/>
      <c r="M1202" s="289">
        <v>0</v>
      </c>
      <c r="O1202" s="278"/>
    </row>
    <row r="1203" spans="1:80">
      <c r="A1203" s="287"/>
      <c r="B1203" s="290"/>
      <c r="C1203" s="291" t="s">
        <v>1407</v>
      </c>
      <c r="D1203" s="292"/>
      <c r="E1203" s="293">
        <v>17.302</v>
      </c>
      <c r="F1203" s="294"/>
      <c r="G1203" s="295"/>
      <c r="H1203" s="296"/>
      <c r="I1203" s="288"/>
      <c r="J1203" s="297"/>
      <c r="K1203" s="288"/>
      <c r="M1203" s="289" t="s">
        <v>1407</v>
      </c>
      <c r="O1203" s="278"/>
    </row>
    <row r="1204" spans="1:80">
      <c r="A1204" s="279">
        <v>335</v>
      </c>
      <c r="B1204" s="280" t="s">
        <v>1408</v>
      </c>
      <c r="C1204" s="281" t="s">
        <v>1409</v>
      </c>
      <c r="D1204" s="282" t="s">
        <v>227</v>
      </c>
      <c r="E1204" s="283">
        <v>43.686999999999998</v>
      </c>
      <c r="F1204" s="283">
        <v>0</v>
      </c>
      <c r="G1204" s="284">
        <f>E1204*F1204</f>
        <v>0</v>
      </c>
      <c r="H1204" s="285">
        <v>0</v>
      </c>
      <c r="I1204" s="286">
        <f>E1204*H1204</f>
        <v>0</v>
      </c>
      <c r="J1204" s="285">
        <v>0</v>
      </c>
      <c r="K1204" s="286">
        <f>E1204*J1204</f>
        <v>0</v>
      </c>
      <c r="O1204" s="278">
        <v>2</v>
      </c>
      <c r="AA1204" s="247">
        <v>1</v>
      </c>
      <c r="AB1204" s="247">
        <v>7</v>
      </c>
      <c r="AC1204" s="247">
        <v>7</v>
      </c>
      <c r="AZ1204" s="247">
        <v>2</v>
      </c>
      <c r="BA1204" s="247">
        <f>IF(AZ1204=1,G1204,0)</f>
        <v>0</v>
      </c>
      <c r="BB1204" s="247">
        <f>IF(AZ1204=2,G1204,0)</f>
        <v>0</v>
      </c>
      <c r="BC1204" s="247">
        <f>IF(AZ1204=3,G1204,0)</f>
        <v>0</v>
      </c>
      <c r="BD1204" s="247">
        <f>IF(AZ1204=4,G1204,0)</f>
        <v>0</v>
      </c>
      <c r="BE1204" s="247">
        <f>IF(AZ1204=5,G1204,0)</f>
        <v>0</v>
      </c>
      <c r="CA1204" s="278">
        <v>1</v>
      </c>
      <c r="CB1204" s="278">
        <v>7</v>
      </c>
    </row>
    <row r="1205" spans="1:80">
      <c r="A1205" s="287"/>
      <c r="B1205" s="290"/>
      <c r="C1205" s="291" t="s">
        <v>1410</v>
      </c>
      <c r="D1205" s="292"/>
      <c r="E1205" s="293">
        <v>14.02</v>
      </c>
      <c r="F1205" s="294"/>
      <c r="G1205" s="295"/>
      <c r="H1205" s="296"/>
      <c r="I1205" s="288"/>
      <c r="J1205" s="297"/>
      <c r="K1205" s="288"/>
      <c r="M1205" s="289" t="s">
        <v>1410</v>
      </c>
      <c r="O1205" s="278"/>
    </row>
    <row r="1206" spans="1:80">
      <c r="A1206" s="287"/>
      <c r="B1206" s="290"/>
      <c r="C1206" s="291" t="s">
        <v>1411</v>
      </c>
      <c r="D1206" s="292"/>
      <c r="E1206" s="293">
        <v>2.2799999999999998</v>
      </c>
      <c r="F1206" s="294"/>
      <c r="G1206" s="295"/>
      <c r="H1206" s="296"/>
      <c r="I1206" s="288"/>
      <c r="J1206" s="297"/>
      <c r="K1206" s="288"/>
      <c r="M1206" s="289" t="s">
        <v>1411</v>
      </c>
      <c r="O1206" s="278"/>
    </row>
    <row r="1207" spans="1:80">
      <c r="A1207" s="287"/>
      <c r="B1207" s="290"/>
      <c r="C1207" s="291" t="s">
        <v>1412</v>
      </c>
      <c r="D1207" s="292"/>
      <c r="E1207" s="293">
        <v>19.547000000000001</v>
      </c>
      <c r="F1207" s="294"/>
      <c r="G1207" s="295"/>
      <c r="H1207" s="296"/>
      <c r="I1207" s="288"/>
      <c r="J1207" s="297"/>
      <c r="K1207" s="288"/>
      <c r="M1207" s="289" t="s">
        <v>1412</v>
      </c>
      <c r="O1207" s="278"/>
    </row>
    <row r="1208" spans="1:80">
      <c r="A1208" s="287"/>
      <c r="B1208" s="290"/>
      <c r="C1208" s="291" t="s">
        <v>1413</v>
      </c>
      <c r="D1208" s="292"/>
      <c r="E1208" s="293">
        <v>7.84</v>
      </c>
      <c r="F1208" s="294"/>
      <c r="G1208" s="295"/>
      <c r="H1208" s="296"/>
      <c r="I1208" s="288"/>
      <c r="J1208" s="297"/>
      <c r="K1208" s="288"/>
      <c r="M1208" s="289" t="s">
        <v>1413</v>
      </c>
      <c r="O1208" s="278"/>
    </row>
    <row r="1209" spans="1:80">
      <c r="A1209" s="279">
        <v>336</v>
      </c>
      <c r="B1209" s="280" t="s">
        <v>1414</v>
      </c>
      <c r="C1209" s="281" t="s">
        <v>1415</v>
      </c>
      <c r="D1209" s="282" t="s">
        <v>227</v>
      </c>
      <c r="E1209" s="283">
        <v>302.58</v>
      </c>
      <c r="F1209" s="283">
        <v>0</v>
      </c>
      <c r="G1209" s="284">
        <f>E1209*F1209</f>
        <v>0</v>
      </c>
      <c r="H1209" s="285">
        <v>7.99999999999912E-4</v>
      </c>
      <c r="I1209" s="286">
        <f>E1209*H1209</f>
        <v>0.24206399999997336</v>
      </c>
      <c r="J1209" s="285">
        <v>0</v>
      </c>
      <c r="K1209" s="286">
        <f>E1209*J1209</f>
        <v>0</v>
      </c>
      <c r="O1209" s="278">
        <v>2</v>
      </c>
      <c r="AA1209" s="247">
        <v>1</v>
      </c>
      <c r="AB1209" s="247">
        <v>7</v>
      </c>
      <c r="AC1209" s="247">
        <v>7</v>
      </c>
      <c r="AZ1209" s="247">
        <v>2</v>
      </c>
      <c r="BA1209" s="247">
        <f>IF(AZ1209=1,G1209,0)</f>
        <v>0</v>
      </c>
      <c r="BB1209" s="247">
        <f>IF(AZ1209=2,G1209,0)</f>
        <v>0</v>
      </c>
      <c r="BC1209" s="247">
        <f>IF(AZ1209=3,G1209,0)</f>
        <v>0</v>
      </c>
      <c r="BD1209" s="247">
        <f>IF(AZ1209=4,G1209,0)</f>
        <v>0</v>
      </c>
      <c r="BE1209" s="247">
        <f>IF(AZ1209=5,G1209,0)</f>
        <v>0</v>
      </c>
      <c r="CA1209" s="278">
        <v>1</v>
      </c>
      <c r="CB1209" s="278">
        <v>7</v>
      </c>
    </row>
    <row r="1210" spans="1:80">
      <c r="A1210" s="287"/>
      <c r="B1210" s="290"/>
      <c r="C1210" s="291" t="s">
        <v>1416</v>
      </c>
      <c r="D1210" s="292"/>
      <c r="E1210" s="293">
        <v>185.01</v>
      </c>
      <c r="F1210" s="294"/>
      <c r="G1210" s="295"/>
      <c r="H1210" s="296"/>
      <c r="I1210" s="288"/>
      <c r="J1210" s="297"/>
      <c r="K1210" s="288"/>
      <c r="M1210" s="289" t="s">
        <v>1416</v>
      </c>
      <c r="O1210" s="278"/>
    </row>
    <row r="1211" spans="1:80">
      <c r="A1211" s="287"/>
      <c r="B1211" s="290"/>
      <c r="C1211" s="291" t="s">
        <v>1417</v>
      </c>
      <c r="D1211" s="292"/>
      <c r="E1211" s="293">
        <v>117.57</v>
      </c>
      <c r="F1211" s="294"/>
      <c r="G1211" s="295"/>
      <c r="H1211" s="296"/>
      <c r="I1211" s="288"/>
      <c r="J1211" s="297"/>
      <c r="K1211" s="288"/>
      <c r="M1211" s="289" t="s">
        <v>1417</v>
      </c>
      <c r="O1211" s="278"/>
    </row>
    <row r="1212" spans="1:80">
      <c r="A1212" s="279">
        <v>337</v>
      </c>
      <c r="B1212" s="280" t="s">
        <v>1418</v>
      </c>
      <c r="C1212" s="281" t="s">
        <v>1419</v>
      </c>
      <c r="D1212" s="282" t="s">
        <v>227</v>
      </c>
      <c r="E1212" s="283">
        <v>189.80850000000001</v>
      </c>
      <c r="F1212" s="283">
        <v>0</v>
      </c>
      <c r="G1212" s="284">
        <f>E1212*F1212</f>
        <v>0</v>
      </c>
      <c r="H1212" s="285">
        <v>2.0000000000010201E-2</v>
      </c>
      <c r="I1212" s="286">
        <f>E1212*H1212</f>
        <v>3.7961700000019363</v>
      </c>
      <c r="J1212" s="285"/>
      <c r="K1212" s="286">
        <f>E1212*J1212</f>
        <v>0</v>
      </c>
      <c r="O1212" s="278">
        <v>2</v>
      </c>
      <c r="AA1212" s="247">
        <v>12</v>
      </c>
      <c r="AB1212" s="247">
        <v>1</v>
      </c>
      <c r="AC1212" s="247">
        <v>84</v>
      </c>
      <c r="AZ1212" s="247">
        <v>2</v>
      </c>
      <c r="BA1212" s="247">
        <f>IF(AZ1212=1,G1212,0)</f>
        <v>0</v>
      </c>
      <c r="BB1212" s="247">
        <f>IF(AZ1212=2,G1212,0)</f>
        <v>0</v>
      </c>
      <c r="BC1212" s="247">
        <f>IF(AZ1212=3,G1212,0)</f>
        <v>0</v>
      </c>
      <c r="BD1212" s="247">
        <f>IF(AZ1212=4,G1212,0)</f>
        <v>0</v>
      </c>
      <c r="BE1212" s="247">
        <f>IF(AZ1212=5,G1212,0)</f>
        <v>0</v>
      </c>
      <c r="CA1212" s="278">
        <v>12</v>
      </c>
      <c r="CB1212" s="278">
        <v>1</v>
      </c>
    </row>
    <row r="1213" spans="1:80">
      <c r="A1213" s="287"/>
      <c r="B1213" s="290"/>
      <c r="C1213" s="291" t="s">
        <v>1420</v>
      </c>
      <c r="D1213" s="292"/>
      <c r="E1213" s="293">
        <v>12.022500000000001</v>
      </c>
      <c r="F1213" s="294"/>
      <c r="G1213" s="295"/>
      <c r="H1213" s="296"/>
      <c r="I1213" s="288"/>
      <c r="J1213" s="297"/>
      <c r="K1213" s="288"/>
      <c r="M1213" s="289" t="s">
        <v>1420</v>
      </c>
      <c r="O1213" s="278"/>
    </row>
    <row r="1214" spans="1:80">
      <c r="A1214" s="287"/>
      <c r="B1214" s="290"/>
      <c r="C1214" s="291" t="s">
        <v>1421</v>
      </c>
      <c r="D1214" s="292"/>
      <c r="E1214" s="293">
        <v>20.5275</v>
      </c>
      <c r="F1214" s="294"/>
      <c r="G1214" s="295"/>
      <c r="H1214" s="296"/>
      <c r="I1214" s="288"/>
      <c r="J1214" s="297"/>
      <c r="K1214" s="288"/>
      <c r="M1214" s="289" t="s">
        <v>1421</v>
      </c>
      <c r="O1214" s="278"/>
    </row>
    <row r="1215" spans="1:80">
      <c r="A1215" s="287"/>
      <c r="B1215" s="290"/>
      <c r="C1215" s="291" t="s">
        <v>1422</v>
      </c>
      <c r="D1215" s="292"/>
      <c r="E1215" s="293">
        <v>157.2585</v>
      </c>
      <c r="F1215" s="294"/>
      <c r="G1215" s="295"/>
      <c r="H1215" s="296"/>
      <c r="I1215" s="288"/>
      <c r="J1215" s="297"/>
      <c r="K1215" s="288"/>
      <c r="M1215" s="289" t="s">
        <v>1422</v>
      </c>
      <c r="O1215" s="278"/>
    </row>
    <row r="1216" spans="1:80">
      <c r="A1216" s="279">
        <v>338</v>
      </c>
      <c r="B1216" s="280" t="s">
        <v>1423</v>
      </c>
      <c r="C1216" s="281" t="s">
        <v>1424</v>
      </c>
      <c r="D1216" s="282" t="s">
        <v>227</v>
      </c>
      <c r="E1216" s="283">
        <v>123.4485</v>
      </c>
      <c r="F1216" s="283">
        <v>0</v>
      </c>
      <c r="G1216" s="284">
        <f>E1216*F1216</f>
        <v>0</v>
      </c>
      <c r="H1216" s="285">
        <v>2.0000000000010201E-2</v>
      </c>
      <c r="I1216" s="286">
        <f>E1216*H1216</f>
        <v>2.4689700000012591</v>
      </c>
      <c r="J1216" s="285"/>
      <c r="K1216" s="286">
        <f>E1216*J1216</f>
        <v>0</v>
      </c>
      <c r="O1216" s="278">
        <v>2</v>
      </c>
      <c r="AA1216" s="247">
        <v>12</v>
      </c>
      <c r="AB1216" s="247">
        <v>1</v>
      </c>
      <c r="AC1216" s="247">
        <v>49</v>
      </c>
      <c r="AZ1216" s="247">
        <v>2</v>
      </c>
      <c r="BA1216" s="247">
        <f>IF(AZ1216=1,G1216,0)</f>
        <v>0</v>
      </c>
      <c r="BB1216" s="247">
        <f>IF(AZ1216=2,G1216,0)</f>
        <v>0</v>
      </c>
      <c r="BC1216" s="247">
        <f>IF(AZ1216=3,G1216,0)</f>
        <v>0</v>
      </c>
      <c r="BD1216" s="247">
        <f>IF(AZ1216=4,G1216,0)</f>
        <v>0</v>
      </c>
      <c r="BE1216" s="247">
        <f>IF(AZ1216=5,G1216,0)</f>
        <v>0</v>
      </c>
      <c r="CA1216" s="278">
        <v>12</v>
      </c>
      <c r="CB1216" s="278">
        <v>1</v>
      </c>
    </row>
    <row r="1217" spans="1:80">
      <c r="A1217" s="287"/>
      <c r="B1217" s="290"/>
      <c r="C1217" s="291" t="s">
        <v>1425</v>
      </c>
      <c r="D1217" s="292"/>
      <c r="E1217" s="293">
        <v>79.411500000000004</v>
      </c>
      <c r="F1217" s="294"/>
      <c r="G1217" s="295"/>
      <c r="H1217" s="296"/>
      <c r="I1217" s="288"/>
      <c r="J1217" s="297"/>
      <c r="K1217" s="288"/>
      <c r="M1217" s="289" t="s">
        <v>1425</v>
      </c>
      <c r="O1217" s="278"/>
    </row>
    <row r="1218" spans="1:80">
      <c r="A1218" s="287"/>
      <c r="B1218" s="290"/>
      <c r="C1218" s="291" t="s">
        <v>1426</v>
      </c>
      <c r="D1218" s="292"/>
      <c r="E1218" s="293">
        <v>41.643000000000001</v>
      </c>
      <c r="F1218" s="294"/>
      <c r="G1218" s="295"/>
      <c r="H1218" s="296"/>
      <c r="I1218" s="288"/>
      <c r="J1218" s="297"/>
      <c r="K1218" s="288"/>
      <c r="M1218" s="289" t="s">
        <v>1426</v>
      </c>
      <c r="O1218" s="278"/>
    </row>
    <row r="1219" spans="1:80">
      <c r="A1219" s="287"/>
      <c r="B1219" s="290"/>
      <c r="C1219" s="291" t="s">
        <v>1427</v>
      </c>
      <c r="D1219" s="292"/>
      <c r="E1219" s="293">
        <v>2.3940000000000001</v>
      </c>
      <c r="F1219" s="294"/>
      <c r="G1219" s="295"/>
      <c r="H1219" s="296"/>
      <c r="I1219" s="288"/>
      <c r="J1219" s="297"/>
      <c r="K1219" s="288"/>
      <c r="M1219" s="289" t="s">
        <v>1427</v>
      </c>
      <c r="O1219" s="278"/>
    </row>
    <row r="1220" spans="1:80">
      <c r="A1220" s="279">
        <v>339</v>
      </c>
      <c r="B1220" s="280" t="s">
        <v>1428</v>
      </c>
      <c r="C1220" s="281" t="s">
        <v>1429</v>
      </c>
      <c r="D1220" s="282" t="s">
        <v>606</v>
      </c>
      <c r="E1220" s="283">
        <v>95.3</v>
      </c>
      <c r="F1220" s="283">
        <v>0</v>
      </c>
      <c r="G1220" s="284">
        <f>E1220*F1220</f>
        <v>0</v>
      </c>
      <c r="H1220" s="285">
        <v>1.9999999999988898E-3</v>
      </c>
      <c r="I1220" s="286">
        <f>E1220*H1220</f>
        <v>0.19059999999989419</v>
      </c>
      <c r="J1220" s="285"/>
      <c r="K1220" s="286">
        <f>E1220*J1220</f>
        <v>0</v>
      </c>
      <c r="O1220" s="278">
        <v>2</v>
      </c>
      <c r="AA1220" s="247">
        <v>12</v>
      </c>
      <c r="AB1220" s="247">
        <v>1</v>
      </c>
      <c r="AC1220" s="247">
        <v>85</v>
      </c>
      <c r="AZ1220" s="247">
        <v>2</v>
      </c>
      <c r="BA1220" s="247">
        <f>IF(AZ1220=1,G1220,0)</f>
        <v>0</v>
      </c>
      <c r="BB1220" s="247">
        <f>IF(AZ1220=2,G1220,0)</f>
        <v>0</v>
      </c>
      <c r="BC1220" s="247">
        <f>IF(AZ1220=3,G1220,0)</f>
        <v>0</v>
      </c>
      <c r="BD1220" s="247">
        <f>IF(AZ1220=4,G1220,0)</f>
        <v>0</v>
      </c>
      <c r="BE1220" s="247">
        <f>IF(AZ1220=5,G1220,0)</f>
        <v>0</v>
      </c>
      <c r="CA1220" s="278">
        <v>12</v>
      </c>
      <c r="CB1220" s="278">
        <v>1</v>
      </c>
    </row>
    <row r="1221" spans="1:80">
      <c r="A1221" s="287"/>
      <c r="B1221" s="290"/>
      <c r="C1221" s="291" t="s">
        <v>736</v>
      </c>
      <c r="D1221" s="292"/>
      <c r="E1221" s="293">
        <v>0</v>
      </c>
      <c r="F1221" s="294"/>
      <c r="G1221" s="295"/>
      <c r="H1221" s="296"/>
      <c r="I1221" s="288"/>
      <c r="J1221" s="297"/>
      <c r="K1221" s="288"/>
      <c r="M1221" s="289" t="s">
        <v>736</v>
      </c>
      <c r="O1221" s="278"/>
    </row>
    <row r="1222" spans="1:80">
      <c r="A1222" s="287"/>
      <c r="B1222" s="290"/>
      <c r="C1222" s="291" t="s">
        <v>1130</v>
      </c>
      <c r="D1222" s="292"/>
      <c r="E1222" s="293">
        <v>29.7</v>
      </c>
      <c r="F1222" s="294"/>
      <c r="G1222" s="295"/>
      <c r="H1222" s="296"/>
      <c r="I1222" s="288"/>
      <c r="J1222" s="297"/>
      <c r="K1222" s="288"/>
      <c r="M1222" s="289" t="s">
        <v>1130</v>
      </c>
      <c r="O1222" s="278"/>
    </row>
    <row r="1223" spans="1:80">
      <c r="A1223" s="287"/>
      <c r="B1223" s="290"/>
      <c r="C1223" s="291" t="s">
        <v>1131</v>
      </c>
      <c r="D1223" s="292"/>
      <c r="E1223" s="293">
        <v>18.8</v>
      </c>
      <c r="F1223" s="294"/>
      <c r="G1223" s="295"/>
      <c r="H1223" s="296"/>
      <c r="I1223" s="288"/>
      <c r="J1223" s="297"/>
      <c r="K1223" s="288"/>
      <c r="M1223" s="289" t="s">
        <v>1131</v>
      </c>
      <c r="O1223" s="278"/>
    </row>
    <row r="1224" spans="1:80">
      <c r="A1224" s="287"/>
      <c r="B1224" s="290"/>
      <c r="C1224" s="291" t="s">
        <v>1132</v>
      </c>
      <c r="D1224" s="292"/>
      <c r="E1224" s="293">
        <v>13.8</v>
      </c>
      <c r="F1224" s="294"/>
      <c r="G1224" s="295"/>
      <c r="H1224" s="296"/>
      <c r="I1224" s="288"/>
      <c r="J1224" s="297"/>
      <c r="K1224" s="288"/>
      <c r="M1224" s="289" t="s">
        <v>1132</v>
      </c>
      <c r="O1224" s="278"/>
    </row>
    <row r="1225" spans="1:80">
      <c r="A1225" s="287"/>
      <c r="B1225" s="290"/>
      <c r="C1225" s="291" t="s">
        <v>1133</v>
      </c>
      <c r="D1225" s="292"/>
      <c r="E1225" s="293">
        <v>13.4</v>
      </c>
      <c r="F1225" s="294"/>
      <c r="G1225" s="295"/>
      <c r="H1225" s="296"/>
      <c r="I1225" s="288"/>
      <c r="J1225" s="297"/>
      <c r="K1225" s="288"/>
      <c r="M1225" s="289" t="s">
        <v>1133</v>
      </c>
      <c r="O1225" s="278"/>
    </row>
    <row r="1226" spans="1:80">
      <c r="A1226" s="287"/>
      <c r="B1226" s="290"/>
      <c r="C1226" s="291" t="s">
        <v>1134</v>
      </c>
      <c r="D1226" s="292"/>
      <c r="E1226" s="293">
        <v>19.600000000000001</v>
      </c>
      <c r="F1226" s="294"/>
      <c r="G1226" s="295"/>
      <c r="H1226" s="296"/>
      <c r="I1226" s="288"/>
      <c r="J1226" s="297"/>
      <c r="K1226" s="288"/>
      <c r="M1226" s="289" t="s">
        <v>1134</v>
      </c>
      <c r="O1226" s="278"/>
    </row>
    <row r="1227" spans="1:80">
      <c r="A1227" s="279">
        <v>340</v>
      </c>
      <c r="B1227" s="280" t="s">
        <v>1430</v>
      </c>
      <c r="C1227" s="281" t="s">
        <v>1431</v>
      </c>
      <c r="D1227" s="282" t="s">
        <v>606</v>
      </c>
      <c r="E1227" s="283">
        <v>66.168099999999995</v>
      </c>
      <c r="F1227" s="283">
        <v>0</v>
      </c>
      <c r="G1227" s="284">
        <f>E1227*F1227</f>
        <v>0</v>
      </c>
      <c r="H1227" s="285">
        <v>1.9999999999988898E-3</v>
      </c>
      <c r="I1227" s="286">
        <f>E1227*H1227</f>
        <v>0.13233619999992655</v>
      </c>
      <c r="J1227" s="285"/>
      <c r="K1227" s="286">
        <f>E1227*J1227</f>
        <v>0</v>
      </c>
      <c r="O1227" s="278">
        <v>2</v>
      </c>
      <c r="AA1227" s="247">
        <v>12</v>
      </c>
      <c r="AB1227" s="247">
        <v>1</v>
      </c>
      <c r="AC1227" s="247">
        <v>50</v>
      </c>
      <c r="AZ1227" s="247">
        <v>2</v>
      </c>
      <c r="BA1227" s="247">
        <f>IF(AZ1227=1,G1227,0)</f>
        <v>0</v>
      </c>
      <c r="BB1227" s="247">
        <f>IF(AZ1227=2,G1227,0)</f>
        <v>0</v>
      </c>
      <c r="BC1227" s="247">
        <f>IF(AZ1227=3,G1227,0)</f>
        <v>0</v>
      </c>
      <c r="BD1227" s="247">
        <f>IF(AZ1227=4,G1227,0)</f>
        <v>0</v>
      </c>
      <c r="BE1227" s="247">
        <f>IF(AZ1227=5,G1227,0)</f>
        <v>0</v>
      </c>
      <c r="CA1227" s="278">
        <v>12</v>
      </c>
      <c r="CB1227" s="278">
        <v>1</v>
      </c>
    </row>
    <row r="1228" spans="1:80">
      <c r="A1228" s="287"/>
      <c r="B1228" s="290"/>
      <c r="C1228" s="291" t="s">
        <v>759</v>
      </c>
      <c r="D1228" s="292"/>
      <c r="E1228" s="293">
        <v>0</v>
      </c>
      <c r="F1228" s="294"/>
      <c r="G1228" s="295"/>
      <c r="H1228" s="296"/>
      <c r="I1228" s="288"/>
      <c r="J1228" s="297"/>
      <c r="K1228" s="288"/>
      <c r="M1228" s="289" t="s">
        <v>759</v>
      </c>
      <c r="O1228" s="278"/>
    </row>
    <row r="1229" spans="1:80">
      <c r="A1229" s="287"/>
      <c r="B1229" s="290"/>
      <c r="C1229" s="291" t="s">
        <v>1135</v>
      </c>
      <c r="D1229" s="292"/>
      <c r="E1229" s="293">
        <v>2.75</v>
      </c>
      <c r="F1229" s="294"/>
      <c r="G1229" s="295"/>
      <c r="H1229" s="296"/>
      <c r="I1229" s="288"/>
      <c r="J1229" s="297"/>
      <c r="K1229" s="288"/>
      <c r="M1229" s="289" t="s">
        <v>1135</v>
      </c>
      <c r="O1229" s="278"/>
    </row>
    <row r="1230" spans="1:80">
      <c r="A1230" s="287"/>
      <c r="B1230" s="290"/>
      <c r="C1230" s="291" t="s">
        <v>1136</v>
      </c>
      <c r="D1230" s="292"/>
      <c r="E1230" s="293">
        <v>7.85</v>
      </c>
      <c r="F1230" s="294"/>
      <c r="G1230" s="295"/>
      <c r="H1230" s="296"/>
      <c r="I1230" s="288"/>
      <c r="J1230" s="297"/>
      <c r="K1230" s="288"/>
      <c r="M1230" s="289" t="s">
        <v>1136</v>
      </c>
      <c r="O1230" s="278"/>
    </row>
    <row r="1231" spans="1:80">
      <c r="A1231" s="287"/>
      <c r="B1231" s="290"/>
      <c r="C1231" s="291" t="s">
        <v>1137</v>
      </c>
      <c r="D1231" s="292"/>
      <c r="E1231" s="293">
        <v>7.8</v>
      </c>
      <c r="F1231" s="294"/>
      <c r="G1231" s="295"/>
      <c r="H1231" s="296"/>
      <c r="I1231" s="288"/>
      <c r="J1231" s="297"/>
      <c r="K1231" s="288"/>
      <c r="M1231" s="289" t="s">
        <v>1137</v>
      </c>
      <c r="O1231" s="278"/>
    </row>
    <row r="1232" spans="1:80">
      <c r="A1232" s="287"/>
      <c r="B1232" s="290"/>
      <c r="C1232" s="291" t="s">
        <v>1138</v>
      </c>
      <c r="D1232" s="292"/>
      <c r="E1232" s="293">
        <v>3.85</v>
      </c>
      <c r="F1232" s="294"/>
      <c r="G1232" s="295"/>
      <c r="H1232" s="296"/>
      <c r="I1232" s="288"/>
      <c r="J1232" s="297"/>
      <c r="K1232" s="288"/>
      <c r="M1232" s="289" t="s">
        <v>1138</v>
      </c>
      <c r="O1232" s="278"/>
    </row>
    <row r="1233" spans="1:80">
      <c r="A1233" s="287"/>
      <c r="B1233" s="290"/>
      <c r="C1233" s="291" t="s">
        <v>1432</v>
      </c>
      <c r="D1233" s="292"/>
      <c r="E1233" s="293">
        <v>17.138100000000001</v>
      </c>
      <c r="F1233" s="294"/>
      <c r="G1233" s="295"/>
      <c r="H1233" s="296"/>
      <c r="I1233" s="288"/>
      <c r="J1233" s="297"/>
      <c r="K1233" s="288"/>
      <c r="M1233" s="289" t="s">
        <v>1432</v>
      </c>
      <c r="O1233" s="278"/>
    </row>
    <row r="1234" spans="1:80">
      <c r="A1234" s="287"/>
      <c r="B1234" s="290"/>
      <c r="C1234" s="291" t="s">
        <v>123</v>
      </c>
      <c r="D1234" s="292"/>
      <c r="E1234" s="293">
        <v>0</v>
      </c>
      <c r="F1234" s="294"/>
      <c r="G1234" s="295"/>
      <c r="H1234" s="296"/>
      <c r="I1234" s="288"/>
      <c r="J1234" s="297"/>
      <c r="K1234" s="288"/>
      <c r="M1234" s="289">
        <v>0</v>
      </c>
      <c r="O1234" s="278"/>
    </row>
    <row r="1235" spans="1:80">
      <c r="A1235" s="287"/>
      <c r="B1235" s="290"/>
      <c r="C1235" s="291" t="s">
        <v>1016</v>
      </c>
      <c r="D1235" s="292"/>
      <c r="E1235" s="293">
        <v>0</v>
      </c>
      <c r="F1235" s="294"/>
      <c r="G1235" s="295"/>
      <c r="H1235" s="296"/>
      <c r="I1235" s="288"/>
      <c r="J1235" s="297"/>
      <c r="K1235" s="288"/>
      <c r="M1235" s="289" t="s">
        <v>1016</v>
      </c>
      <c r="O1235" s="278"/>
    </row>
    <row r="1236" spans="1:80">
      <c r="A1236" s="287"/>
      <c r="B1236" s="290"/>
      <c r="C1236" s="291" t="s">
        <v>1139</v>
      </c>
      <c r="D1236" s="292"/>
      <c r="E1236" s="293">
        <v>9.18</v>
      </c>
      <c r="F1236" s="294"/>
      <c r="G1236" s="295"/>
      <c r="H1236" s="296"/>
      <c r="I1236" s="288"/>
      <c r="J1236" s="297"/>
      <c r="K1236" s="288"/>
      <c r="M1236" s="289" t="s">
        <v>1139</v>
      </c>
      <c r="O1236" s="278"/>
    </row>
    <row r="1237" spans="1:80">
      <c r="A1237" s="287"/>
      <c r="B1237" s="290"/>
      <c r="C1237" s="291" t="s">
        <v>1140</v>
      </c>
      <c r="D1237" s="292"/>
      <c r="E1237" s="293">
        <v>6.42</v>
      </c>
      <c r="F1237" s="294"/>
      <c r="G1237" s="295"/>
      <c r="H1237" s="296"/>
      <c r="I1237" s="288"/>
      <c r="J1237" s="297"/>
      <c r="K1237" s="288"/>
      <c r="M1237" s="289" t="s">
        <v>1140</v>
      </c>
      <c r="O1237" s="278"/>
    </row>
    <row r="1238" spans="1:80">
      <c r="A1238" s="287"/>
      <c r="B1238" s="290"/>
      <c r="C1238" s="291" t="s">
        <v>1141</v>
      </c>
      <c r="D1238" s="292"/>
      <c r="E1238" s="293">
        <v>4.88</v>
      </c>
      <c r="F1238" s="294"/>
      <c r="G1238" s="295"/>
      <c r="H1238" s="296"/>
      <c r="I1238" s="288"/>
      <c r="J1238" s="297"/>
      <c r="K1238" s="288"/>
      <c r="M1238" s="289" t="s">
        <v>1141</v>
      </c>
      <c r="O1238" s="278"/>
    </row>
    <row r="1239" spans="1:80">
      <c r="A1239" s="287"/>
      <c r="B1239" s="290"/>
      <c r="C1239" s="291" t="s">
        <v>1142</v>
      </c>
      <c r="D1239" s="292"/>
      <c r="E1239" s="293">
        <v>2.35</v>
      </c>
      <c r="F1239" s="294"/>
      <c r="G1239" s="295"/>
      <c r="H1239" s="296"/>
      <c r="I1239" s="288"/>
      <c r="J1239" s="297"/>
      <c r="K1239" s="288"/>
      <c r="M1239" s="289" t="s">
        <v>1142</v>
      </c>
      <c r="O1239" s="278"/>
    </row>
    <row r="1240" spans="1:80">
      <c r="A1240" s="287"/>
      <c r="B1240" s="290"/>
      <c r="C1240" s="291" t="s">
        <v>1143</v>
      </c>
      <c r="D1240" s="292"/>
      <c r="E1240" s="293">
        <v>3.95</v>
      </c>
      <c r="F1240" s="294"/>
      <c r="G1240" s="295"/>
      <c r="H1240" s="296"/>
      <c r="I1240" s="288"/>
      <c r="J1240" s="297"/>
      <c r="K1240" s="288"/>
      <c r="M1240" s="289" t="s">
        <v>1143</v>
      </c>
      <c r="O1240" s="278"/>
    </row>
    <row r="1241" spans="1:80">
      <c r="A1241" s="279">
        <v>341</v>
      </c>
      <c r="B1241" s="280" t="s">
        <v>1433</v>
      </c>
      <c r="C1241" s="281" t="s">
        <v>1434</v>
      </c>
      <c r="D1241" s="282" t="s">
        <v>220</v>
      </c>
      <c r="E1241" s="283">
        <v>8.6120399700036394</v>
      </c>
      <c r="F1241" s="283">
        <v>0</v>
      </c>
      <c r="G1241" s="284">
        <f>E1241*F1241</f>
        <v>0</v>
      </c>
      <c r="H1241" s="285">
        <v>0</v>
      </c>
      <c r="I1241" s="286">
        <f>E1241*H1241</f>
        <v>0</v>
      </c>
      <c r="J1241" s="285"/>
      <c r="K1241" s="286">
        <f>E1241*J1241</f>
        <v>0</v>
      </c>
      <c r="O1241" s="278">
        <v>2</v>
      </c>
      <c r="AA1241" s="247">
        <v>7</v>
      </c>
      <c r="AB1241" s="247">
        <v>1001</v>
      </c>
      <c r="AC1241" s="247">
        <v>5</v>
      </c>
      <c r="AZ1241" s="247">
        <v>2</v>
      </c>
      <c r="BA1241" s="247">
        <f>IF(AZ1241=1,G1241,0)</f>
        <v>0</v>
      </c>
      <c r="BB1241" s="247">
        <f>IF(AZ1241=2,G1241,0)</f>
        <v>0</v>
      </c>
      <c r="BC1241" s="247">
        <f>IF(AZ1241=3,G1241,0)</f>
        <v>0</v>
      </c>
      <c r="BD1241" s="247">
        <f>IF(AZ1241=4,G1241,0)</f>
        <v>0</v>
      </c>
      <c r="BE1241" s="247">
        <f>IF(AZ1241=5,G1241,0)</f>
        <v>0</v>
      </c>
      <c r="CA1241" s="278">
        <v>7</v>
      </c>
      <c r="CB1241" s="278">
        <v>1001</v>
      </c>
    </row>
    <row r="1242" spans="1:80">
      <c r="A1242" s="298"/>
      <c r="B1242" s="299" t="s">
        <v>96</v>
      </c>
      <c r="C1242" s="300" t="s">
        <v>1383</v>
      </c>
      <c r="D1242" s="301"/>
      <c r="E1242" s="302"/>
      <c r="F1242" s="303"/>
      <c r="G1242" s="304">
        <f>SUM(G1123:G1241)</f>
        <v>0</v>
      </c>
      <c r="H1242" s="305"/>
      <c r="I1242" s="306">
        <f>SUM(I1123:I1241)</f>
        <v>8.612039970003643</v>
      </c>
      <c r="J1242" s="305"/>
      <c r="K1242" s="306">
        <f>SUM(K1123:K1241)</f>
        <v>0</v>
      </c>
      <c r="O1242" s="278">
        <v>4</v>
      </c>
      <c r="BA1242" s="307">
        <f>SUM(BA1123:BA1241)</f>
        <v>0</v>
      </c>
      <c r="BB1242" s="307">
        <f>SUM(BB1123:BB1241)</f>
        <v>0</v>
      </c>
      <c r="BC1242" s="307">
        <f>SUM(BC1123:BC1241)</f>
        <v>0</v>
      </c>
      <c r="BD1242" s="307">
        <f>SUM(BD1123:BD1241)</f>
        <v>0</v>
      </c>
      <c r="BE1242" s="307">
        <f>SUM(BE1123:BE1241)</f>
        <v>0</v>
      </c>
    </row>
    <row r="1243" spans="1:80">
      <c r="A1243" s="268" t="s">
        <v>93</v>
      </c>
      <c r="B1243" s="269" t="s">
        <v>1435</v>
      </c>
      <c r="C1243" s="270" t="s">
        <v>1436</v>
      </c>
      <c r="D1243" s="271"/>
      <c r="E1243" s="272"/>
      <c r="F1243" s="272"/>
      <c r="G1243" s="273"/>
      <c r="H1243" s="274"/>
      <c r="I1243" s="275"/>
      <c r="J1243" s="276"/>
      <c r="K1243" s="277"/>
      <c r="O1243" s="278">
        <v>1</v>
      </c>
    </row>
    <row r="1244" spans="1:80" ht="22.5">
      <c r="A1244" s="279">
        <v>342</v>
      </c>
      <c r="B1244" s="280" t="s">
        <v>1438</v>
      </c>
      <c r="C1244" s="281" t="s">
        <v>1439</v>
      </c>
      <c r="D1244" s="282" t="s">
        <v>338</v>
      </c>
      <c r="E1244" s="283">
        <v>205.08</v>
      </c>
      <c r="F1244" s="283">
        <v>0</v>
      </c>
      <c r="G1244" s="284">
        <f>E1244*F1244</f>
        <v>0</v>
      </c>
      <c r="H1244" s="285">
        <v>9.0000000000034497E-5</v>
      </c>
      <c r="I1244" s="286">
        <f>E1244*H1244</f>
        <v>1.8457200000007074E-2</v>
      </c>
      <c r="J1244" s="285">
        <v>0</v>
      </c>
      <c r="K1244" s="286">
        <f>E1244*J1244</f>
        <v>0</v>
      </c>
      <c r="O1244" s="278">
        <v>2</v>
      </c>
      <c r="AA1244" s="247">
        <v>1</v>
      </c>
      <c r="AB1244" s="247">
        <v>7</v>
      </c>
      <c r="AC1244" s="247">
        <v>7</v>
      </c>
      <c r="AZ1244" s="247">
        <v>2</v>
      </c>
      <c r="BA1244" s="247">
        <f>IF(AZ1244=1,G1244,0)</f>
        <v>0</v>
      </c>
      <c r="BB1244" s="247">
        <f>IF(AZ1244=2,G1244,0)</f>
        <v>0</v>
      </c>
      <c r="BC1244" s="247">
        <f>IF(AZ1244=3,G1244,0)</f>
        <v>0</v>
      </c>
      <c r="BD1244" s="247">
        <f>IF(AZ1244=4,G1244,0)</f>
        <v>0</v>
      </c>
      <c r="BE1244" s="247">
        <f>IF(AZ1244=5,G1244,0)</f>
        <v>0</v>
      </c>
      <c r="CA1244" s="278">
        <v>1</v>
      </c>
      <c r="CB1244" s="278">
        <v>7</v>
      </c>
    </row>
    <row r="1245" spans="1:80">
      <c r="A1245" s="287"/>
      <c r="B1245" s="290"/>
      <c r="C1245" s="291" t="s">
        <v>1440</v>
      </c>
      <c r="D1245" s="292"/>
      <c r="E1245" s="293">
        <v>127.7</v>
      </c>
      <c r="F1245" s="294"/>
      <c r="G1245" s="295"/>
      <c r="H1245" s="296"/>
      <c r="I1245" s="288"/>
      <c r="J1245" s="297"/>
      <c r="K1245" s="288"/>
      <c r="M1245" s="289" t="s">
        <v>1440</v>
      </c>
      <c r="O1245" s="278"/>
    </row>
    <row r="1246" spans="1:80">
      <c r="A1246" s="287"/>
      <c r="B1246" s="290"/>
      <c r="C1246" s="291" t="s">
        <v>1441</v>
      </c>
      <c r="D1246" s="292"/>
      <c r="E1246" s="293">
        <v>43.5</v>
      </c>
      <c r="F1246" s="294"/>
      <c r="G1246" s="295"/>
      <c r="H1246" s="296"/>
      <c r="I1246" s="288"/>
      <c r="J1246" s="297"/>
      <c r="K1246" s="288"/>
      <c r="M1246" s="289" t="s">
        <v>1441</v>
      </c>
      <c r="O1246" s="278"/>
    </row>
    <row r="1247" spans="1:80">
      <c r="A1247" s="287"/>
      <c r="B1247" s="290"/>
      <c r="C1247" s="291" t="s">
        <v>1442</v>
      </c>
      <c r="D1247" s="292"/>
      <c r="E1247" s="293">
        <v>33.880000000000003</v>
      </c>
      <c r="F1247" s="294"/>
      <c r="G1247" s="295"/>
      <c r="H1247" s="296"/>
      <c r="I1247" s="288"/>
      <c r="J1247" s="297"/>
      <c r="K1247" s="288"/>
      <c r="M1247" s="289" t="s">
        <v>1442</v>
      </c>
      <c r="O1247" s="278"/>
    </row>
    <row r="1248" spans="1:80" ht="22.5">
      <c r="A1248" s="279">
        <v>343</v>
      </c>
      <c r="B1248" s="280" t="s">
        <v>1443</v>
      </c>
      <c r="C1248" s="281" t="s">
        <v>1444</v>
      </c>
      <c r="D1248" s="282" t="s">
        <v>338</v>
      </c>
      <c r="E1248" s="283">
        <v>233.26</v>
      </c>
      <c r="F1248" s="283">
        <v>0</v>
      </c>
      <c r="G1248" s="284">
        <f>E1248*F1248</f>
        <v>0</v>
      </c>
      <c r="H1248" s="285">
        <v>4.99999999999945E-5</v>
      </c>
      <c r="I1248" s="286">
        <f>E1248*H1248</f>
        <v>1.1662999999998716E-2</v>
      </c>
      <c r="J1248" s="285">
        <v>0</v>
      </c>
      <c r="K1248" s="286">
        <f>E1248*J1248</f>
        <v>0</v>
      </c>
      <c r="O1248" s="278">
        <v>2</v>
      </c>
      <c r="AA1248" s="247">
        <v>1</v>
      </c>
      <c r="AB1248" s="247">
        <v>7</v>
      </c>
      <c r="AC1248" s="247">
        <v>7</v>
      </c>
      <c r="AZ1248" s="247">
        <v>2</v>
      </c>
      <c r="BA1248" s="247">
        <f>IF(AZ1248=1,G1248,0)</f>
        <v>0</v>
      </c>
      <c r="BB1248" s="247">
        <f>IF(AZ1248=2,G1248,0)</f>
        <v>0</v>
      </c>
      <c r="BC1248" s="247">
        <f>IF(AZ1248=3,G1248,0)</f>
        <v>0</v>
      </c>
      <c r="BD1248" s="247">
        <f>IF(AZ1248=4,G1248,0)</f>
        <v>0</v>
      </c>
      <c r="BE1248" s="247">
        <f>IF(AZ1248=5,G1248,0)</f>
        <v>0</v>
      </c>
      <c r="CA1248" s="278">
        <v>1</v>
      </c>
      <c r="CB1248" s="278">
        <v>7</v>
      </c>
    </row>
    <row r="1249" spans="1:80">
      <c r="A1249" s="287"/>
      <c r="B1249" s="290"/>
      <c r="C1249" s="291" t="s">
        <v>1310</v>
      </c>
      <c r="D1249" s="292"/>
      <c r="E1249" s="293">
        <v>138.19999999999999</v>
      </c>
      <c r="F1249" s="294"/>
      <c r="G1249" s="295"/>
      <c r="H1249" s="296"/>
      <c r="I1249" s="288"/>
      <c r="J1249" s="297"/>
      <c r="K1249" s="288"/>
      <c r="M1249" s="289" t="s">
        <v>1310</v>
      </c>
      <c r="O1249" s="278"/>
    </row>
    <row r="1250" spans="1:80">
      <c r="A1250" s="287"/>
      <c r="B1250" s="290"/>
      <c r="C1250" s="291" t="s">
        <v>1311</v>
      </c>
      <c r="D1250" s="292"/>
      <c r="E1250" s="293">
        <v>57.55</v>
      </c>
      <c r="F1250" s="294"/>
      <c r="G1250" s="295"/>
      <c r="H1250" s="296"/>
      <c r="I1250" s="288"/>
      <c r="J1250" s="297"/>
      <c r="K1250" s="288"/>
      <c r="M1250" s="289" t="s">
        <v>1311</v>
      </c>
      <c r="O1250" s="278"/>
    </row>
    <row r="1251" spans="1:80">
      <c r="A1251" s="287"/>
      <c r="B1251" s="290"/>
      <c r="C1251" s="291" t="s">
        <v>1312</v>
      </c>
      <c r="D1251" s="292"/>
      <c r="E1251" s="293">
        <v>37.51</v>
      </c>
      <c r="F1251" s="294"/>
      <c r="G1251" s="295"/>
      <c r="H1251" s="296"/>
      <c r="I1251" s="288"/>
      <c r="J1251" s="297"/>
      <c r="K1251" s="288"/>
      <c r="M1251" s="289" t="s">
        <v>1312</v>
      </c>
      <c r="O1251" s="278"/>
    </row>
    <row r="1252" spans="1:80">
      <c r="A1252" s="279">
        <v>344</v>
      </c>
      <c r="B1252" s="280" t="s">
        <v>1445</v>
      </c>
      <c r="C1252" s="281" t="s">
        <v>1446</v>
      </c>
      <c r="D1252" s="282" t="s">
        <v>338</v>
      </c>
      <c r="E1252" s="283">
        <v>80</v>
      </c>
      <c r="F1252" s="283">
        <v>0</v>
      </c>
      <c r="G1252" s="284">
        <f>E1252*F1252</f>
        <v>0</v>
      </c>
      <c r="H1252" s="285">
        <v>0</v>
      </c>
      <c r="I1252" s="286">
        <f>E1252*H1252</f>
        <v>0</v>
      </c>
      <c r="J1252" s="285">
        <v>0</v>
      </c>
      <c r="K1252" s="286">
        <f>E1252*J1252</f>
        <v>0</v>
      </c>
      <c r="O1252" s="278">
        <v>2</v>
      </c>
      <c r="AA1252" s="247">
        <v>1</v>
      </c>
      <c r="AB1252" s="247">
        <v>7</v>
      </c>
      <c r="AC1252" s="247">
        <v>7</v>
      </c>
      <c r="AZ1252" s="247">
        <v>2</v>
      </c>
      <c r="BA1252" s="247">
        <f>IF(AZ1252=1,G1252,0)</f>
        <v>0</v>
      </c>
      <c r="BB1252" s="247">
        <f>IF(AZ1252=2,G1252,0)</f>
        <v>0</v>
      </c>
      <c r="BC1252" s="247">
        <f>IF(AZ1252=3,G1252,0)</f>
        <v>0</v>
      </c>
      <c r="BD1252" s="247">
        <f>IF(AZ1252=4,G1252,0)</f>
        <v>0</v>
      </c>
      <c r="BE1252" s="247">
        <f>IF(AZ1252=5,G1252,0)</f>
        <v>0</v>
      </c>
      <c r="CA1252" s="278">
        <v>1</v>
      </c>
      <c r="CB1252" s="278">
        <v>7</v>
      </c>
    </row>
    <row r="1253" spans="1:80">
      <c r="A1253" s="287"/>
      <c r="B1253" s="290"/>
      <c r="C1253" s="291" t="s">
        <v>1447</v>
      </c>
      <c r="D1253" s="292"/>
      <c r="E1253" s="293">
        <v>80</v>
      </c>
      <c r="F1253" s="294"/>
      <c r="G1253" s="295"/>
      <c r="H1253" s="296"/>
      <c r="I1253" s="288"/>
      <c r="J1253" s="297"/>
      <c r="K1253" s="288"/>
      <c r="M1253" s="289" t="s">
        <v>1447</v>
      </c>
      <c r="O1253" s="278"/>
    </row>
    <row r="1254" spans="1:80" ht="22.5">
      <c r="A1254" s="279">
        <v>345</v>
      </c>
      <c r="B1254" s="280" t="s">
        <v>1448</v>
      </c>
      <c r="C1254" s="281" t="s">
        <v>1449</v>
      </c>
      <c r="D1254" s="282" t="s">
        <v>338</v>
      </c>
      <c r="E1254" s="283">
        <v>38.340000000000003</v>
      </c>
      <c r="F1254" s="283">
        <v>0</v>
      </c>
      <c r="G1254" s="284">
        <f>E1254*F1254</f>
        <v>0</v>
      </c>
      <c r="H1254" s="285">
        <v>3.00000000000022E-5</v>
      </c>
      <c r="I1254" s="286">
        <f>E1254*H1254</f>
        <v>1.1502000000000844E-3</v>
      </c>
      <c r="J1254" s="285">
        <v>0</v>
      </c>
      <c r="K1254" s="286">
        <f>E1254*J1254</f>
        <v>0</v>
      </c>
      <c r="O1254" s="278">
        <v>2</v>
      </c>
      <c r="AA1254" s="247">
        <v>1</v>
      </c>
      <c r="AB1254" s="247">
        <v>7</v>
      </c>
      <c r="AC1254" s="247">
        <v>7</v>
      </c>
      <c r="AZ1254" s="247">
        <v>2</v>
      </c>
      <c r="BA1254" s="247">
        <f>IF(AZ1254=1,G1254,0)</f>
        <v>0</v>
      </c>
      <c r="BB1254" s="247">
        <f>IF(AZ1254=2,G1254,0)</f>
        <v>0</v>
      </c>
      <c r="BC1254" s="247">
        <f>IF(AZ1254=3,G1254,0)</f>
        <v>0</v>
      </c>
      <c r="BD1254" s="247">
        <f>IF(AZ1254=4,G1254,0)</f>
        <v>0</v>
      </c>
      <c r="BE1254" s="247">
        <f>IF(AZ1254=5,G1254,0)</f>
        <v>0</v>
      </c>
      <c r="CA1254" s="278">
        <v>1</v>
      </c>
      <c r="CB1254" s="278">
        <v>7</v>
      </c>
    </row>
    <row r="1255" spans="1:80">
      <c r="A1255" s="287"/>
      <c r="B1255" s="290"/>
      <c r="C1255" s="291" t="s">
        <v>1145</v>
      </c>
      <c r="D1255" s="292"/>
      <c r="E1255" s="293">
        <v>4.5</v>
      </c>
      <c r="F1255" s="294"/>
      <c r="G1255" s="295"/>
      <c r="H1255" s="296"/>
      <c r="I1255" s="288"/>
      <c r="J1255" s="297"/>
      <c r="K1255" s="288"/>
      <c r="M1255" s="289" t="s">
        <v>1145</v>
      </c>
      <c r="O1255" s="278"/>
    </row>
    <row r="1256" spans="1:80">
      <c r="A1256" s="287"/>
      <c r="B1256" s="290"/>
      <c r="C1256" s="291" t="s">
        <v>1146</v>
      </c>
      <c r="D1256" s="292"/>
      <c r="E1256" s="293">
        <v>10.1</v>
      </c>
      <c r="F1256" s="294"/>
      <c r="G1256" s="295"/>
      <c r="H1256" s="296"/>
      <c r="I1256" s="288"/>
      <c r="J1256" s="297"/>
      <c r="K1256" s="288"/>
      <c r="M1256" s="289" t="s">
        <v>1146</v>
      </c>
      <c r="O1256" s="278"/>
    </row>
    <row r="1257" spans="1:80">
      <c r="A1257" s="287"/>
      <c r="B1257" s="290"/>
      <c r="C1257" s="291" t="s">
        <v>1147</v>
      </c>
      <c r="D1257" s="292"/>
      <c r="E1257" s="293">
        <v>13.89</v>
      </c>
      <c r="F1257" s="294"/>
      <c r="G1257" s="295"/>
      <c r="H1257" s="296"/>
      <c r="I1257" s="288"/>
      <c r="J1257" s="297"/>
      <c r="K1257" s="288"/>
      <c r="M1257" s="289" t="s">
        <v>1147</v>
      </c>
      <c r="O1257" s="278"/>
    </row>
    <row r="1258" spans="1:80">
      <c r="A1258" s="287"/>
      <c r="B1258" s="290"/>
      <c r="C1258" s="291" t="s">
        <v>1450</v>
      </c>
      <c r="D1258" s="292"/>
      <c r="E1258" s="293">
        <v>9.85</v>
      </c>
      <c r="F1258" s="294"/>
      <c r="G1258" s="295"/>
      <c r="H1258" s="296"/>
      <c r="I1258" s="288"/>
      <c r="J1258" s="297"/>
      <c r="K1258" s="288"/>
      <c r="M1258" s="289" t="s">
        <v>1450</v>
      </c>
      <c r="O1258" s="278"/>
    </row>
    <row r="1259" spans="1:80">
      <c r="A1259" s="279">
        <v>346</v>
      </c>
      <c r="B1259" s="280" t="s">
        <v>1451</v>
      </c>
      <c r="C1259" s="281" t="s">
        <v>1452</v>
      </c>
      <c r="D1259" s="282" t="s">
        <v>227</v>
      </c>
      <c r="E1259" s="283">
        <v>149.77000000000001</v>
      </c>
      <c r="F1259" s="283">
        <v>0</v>
      </c>
      <c r="G1259" s="284">
        <f>E1259*F1259</f>
        <v>0</v>
      </c>
      <c r="H1259" s="285">
        <v>0</v>
      </c>
      <c r="I1259" s="286">
        <f>E1259*H1259</f>
        <v>0</v>
      </c>
      <c r="J1259" s="285">
        <v>-9.9999999999944599E-4</v>
      </c>
      <c r="K1259" s="286">
        <f>E1259*J1259</f>
        <v>-0.14976999999991703</v>
      </c>
      <c r="O1259" s="278">
        <v>2</v>
      </c>
      <c r="AA1259" s="247">
        <v>1</v>
      </c>
      <c r="AB1259" s="247">
        <v>7</v>
      </c>
      <c r="AC1259" s="247">
        <v>7</v>
      </c>
      <c r="AZ1259" s="247">
        <v>2</v>
      </c>
      <c r="BA1259" s="247">
        <f>IF(AZ1259=1,G1259,0)</f>
        <v>0</v>
      </c>
      <c r="BB1259" s="247">
        <f>IF(AZ1259=2,G1259,0)</f>
        <v>0</v>
      </c>
      <c r="BC1259" s="247">
        <f>IF(AZ1259=3,G1259,0)</f>
        <v>0</v>
      </c>
      <c r="BD1259" s="247">
        <f>IF(AZ1259=4,G1259,0)</f>
        <v>0</v>
      </c>
      <c r="BE1259" s="247">
        <f>IF(AZ1259=5,G1259,0)</f>
        <v>0</v>
      </c>
      <c r="CA1259" s="278">
        <v>1</v>
      </c>
      <c r="CB1259" s="278">
        <v>7</v>
      </c>
    </row>
    <row r="1260" spans="1:80" ht="33.75">
      <c r="A1260" s="287"/>
      <c r="B1260" s="290"/>
      <c r="C1260" s="291" t="s">
        <v>729</v>
      </c>
      <c r="D1260" s="292"/>
      <c r="E1260" s="293">
        <v>115.94</v>
      </c>
      <c r="F1260" s="294"/>
      <c r="G1260" s="295"/>
      <c r="H1260" s="296"/>
      <c r="I1260" s="288"/>
      <c r="J1260" s="297"/>
      <c r="K1260" s="288"/>
      <c r="M1260" s="289" t="s">
        <v>729</v>
      </c>
      <c r="O1260" s="278"/>
    </row>
    <row r="1261" spans="1:80">
      <c r="A1261" s="287"/>
      <c r="B1261" s="290"/>
      <c r="C1261" s="291" t="s">
        <v>730</v>
      </c>
      <c r="D1261" s="292"/>
      <c r="E1261" s="293">
        <v>33.83</v>
      </c>
      <c r="F1261" s="294"/>
      <c r="G1261" s="295"/>
      <c r="H1261" s="296"/>
      <c r="I1261" s="288"/>
      <c r="J1261" s="297"/>
      <c r="K1261" s="288"/>
      <c r="M1261" s="289" t="s">
        <v>730</v>
      </c>
      <c r="O1261" s="278"/>
    </row>
    <row r="1262" spans="1:80" ht="22.5">
      <c r="A1262" s="279">
        <v>347</v>
      </c>
      <c r="B1262" s="280" t="s">
        <v>1453</v>
      </c>
      <c r="C1262" s="281" t="s">
        <v>1454</v>
      </c>
      <c r="D1262" s="282" t="s">
        <v>227</v>
      </c>
      <c r="E1262" s="283">
        <v>250.839</v>
      </c>
      <c r="F1262" s="283">
        <v>0</v>
      </c>
      <c r="G1262" s="284">
        <f>E1262*F1262</f>
        <v>0</v>
      </c>
      <c r="H1262" s="285">
        <v>2.4999999999986101E-4</v>
      </c>
      <c r="I1262" s="286">
        <f>E1262*H1262</f>
        <v>6.2709749999965134E-2</v>
      </c>
      <c r="J1262" s="285">
        <v>0</v>
      </c>
      <c r="K1262" s="286">
        <f>E1262*J1262</f>
        <v>0</v>
      </c>
      <c r="O1262" s="278">
        <v>2</v>
      </c>
      <c r="AA1262" s="247">
        <v>1</v>
      </c>
      <c r="AB1262" s="247">
        <v>7</v>
      </c>
      <c r="AC1262" s="247">
        <v>7</v>
      </c>
      <c r="AZ1262" s="247">
        <v>2</v>
      </c>
      <c r="BA1262" s="247">
        <f>IF(AZ1262=1,G1262,0)</f>
        <v>0</v>
      </c>
      <c r="BB1262" s="247">
        <f>IF(AZ1262=2,G1262,0)</f>
        <v>0</v>
      </c>
      <c r="BC1262" s="247">
        <f>IF(AZ1262=3,G1262,0)</f>
        <v>0</v>
      </c>
      <c r="BD1262" s="247">
        <f>IF(AZ1262=4,G1262,0)</f>
        <v>0</v>
      </c>
      <c r="BE1262" s="247">
        <f>IF(AZ1262=5,G1262,0)</f>
        <v>0</v>
      </c>
      <c r="CA1262" s="278">
        <v>1</v>
      </c>
      <c r="CB1262" s="278">
        <v>7</v>
      </c>
    </row>
    <row r="1263" spans="1:80">
      <c r="A1263" s="287"/>
      <c r="B1263" s="290"/>
      <c r="C1263" s="291" t="s">
        <v>1109</v>
      </c>
      <c r="D1263" s="292"/>
      <c r="E1263" s="293">
        <v>42.64</v>
      </c>
      <c r="F1263" s="294"/>
      <c r="G1263" s="295"/>
      <c r="H1263" s="296"/>
      <c r="I1263" s="288"/>
      <c r="J1263" s="297"/>
      <c r="K1263" s="288"/>
      <c r="M1263" s="289" t="s">
        <v>1109</v>
      </c>
      <c r="O1263" s="278"/>
    </row>
    <row r="1264" spans="1:80" ht="33.75">
      <c r="A1264" s="287"/>
      <c r="B1264" s="290"/>
      <c r="C1264" s="291" t="s">
        <v>1455</v>
      </c>
      <c r="D1264" s="292"/>
      <c r="E1264" s="293">
        <v>41.807499999999997</v>
      </c>
      <c r="F1264" s="294"/>
      <c r="G1264" s="295"/>
      <c r="H1264" s="296"/>
      <c r="I1264" s="288"/>
      <c r="J1264" s="297"/>
      <c r="K1264" s="288"/>
      <c r="M1264" s="289" t="s">
        <v>1455</v>
      </c>
      <c r="O1264" s="278"/>
    </row>
    <row r="1265" spans="1:80" ht="22.5">
      <c r="A1265" s="287"/>
      <c r="B1265" s="290"/>
      <c r="C1265" s="291" t="s">
        <v>1456</v>
      </c>
      <c r="D1265" s="292"/>
      <c r="E1265" s="293">
        <v>69.108000000000004</v>
      </c>
      <c r="F1265" s="294"/>
      <c r="G1265" s="295"/>
      <c r="H1265" s="296"/>
      <c r="I1265" s="288"/>
      <c r="J1265" s="297"/>
      <c r="K1265" s="288"/>
      <c r="M1265" s="289" t="s">
        <v>1456</v>
      </c>
      <c r="O1265" s="278"/>
    </row>
    <row r="1266" spans="1:80" ht="22.5">
      <c r="A1266" s="287"/>
      <c r="B1266" s="290"/>
      <c r="C1266" s="291" t="s">
        <v>1457</v>
      </c>
      <c r="D1266" s="292"/>
      <c r="E1266" s="293">
        <v>23.116599999999998</v>
      </c>
      <c r="F1266" s="294"/>
      <c r="G1266" s="295"/>
      <c r="H1266" s="296"/>
      <c r="I1266" s="288"/>
      <c r="J1266" s="297"/>
      <c r="K1266" s="288"/>
      <c r="M1266" s="289" t="s">
        <v>1457</v>
      </c>
      <c r="O1266" s="278"/>
    </row>
    <row r="1267" spans="1:80">
      <c r="A1267" s="287"/>
      <c r="B1267" s="290"/>
      <c r="C1267" s="291" t="s">
        <v>1458</v>
      </c>
      <c r="D1267" s="292"/>
      <c r="E1267" s="293">
        <v>3.8675000000000002</v>
      </c>
      <c r="F1267" s="294"/>
      <c r="G1267" s="295"/>
      <c r="H1267" s="296"/>
      <c r="I1267" s="288"/>
      <c r="J1267" s="297"/>
      <c r="K1267" s="288"/>
      <c r="M1267" s="289" t="s">
        <v>1458</v>
      </c>
      <c r="O1267" s="278"/>
    </row>
    <row r="1268" spans="1:80" ht="22.5">
      <c r="A1268" s="287"/>
      <c r="B1268" s="290"/>
      <c r="C1268" s="291" t="s">
        <v>1459</v>
      </c>
      <c r="D1268" s="292"/>
      <c r="E1268" s="293">
        <v>45.896000000000001</v>
      </c>
      <c r="F1268" s="294"/>
      <c r="G1268" s="295"/>
      <c r="H1268" s="296"/>
      <c r="I1268" s="288"/>
      <c r="J1268" s="297"/>
      <c r="K1268" s="288"/>
      <c r="M1268" s="289" t="s">
        <v>1459</v>
      </c>
      <c r="O1268" s="278"/>
    </row>
    <row r="1269" spans="1:80">
      <c r="A1269" s="287"/>
      <c r="B1269" s="290"/>
      <c r="C1269" s="291" t="s">
        <v>1460</v>
      </c>
      <c r="D1269" s="292"/>
      <c r="E1269" s="293">
        <v>5.4</v>
      </c>
      <c r="F1269" s="294"/>
      <c r="G1269" s="295"/>
      <c r="H1269" s="296"/>
      <c r="I1269" s="288"/>
      <c r="J1269" s="297"/>
      <c r="K1269" s="288"/>
      <c r="M1269" s="289" t="s">
        <v>1460</v>
      </c>
      <c r="O1269" s="278"/>
    </row>
    <row r="1270" spans="1:80">
      <c r="A1270" s="287"/>
      <c r="B1270" s="290"/>
      <c r="C1270" s="291" t="s">
        <v>1461</v>
      </c>
      <c r="D1270" s="292"/>
      <c r="E1270" s="293">
        <v>19.003399999999999</v>
      </c>
      <c r="F1270" s="294"/>
      <c r="G1270" s="295"/>
      <c r="H1270" s="296"/>
      <c r="I1270" s="288"/>
      <c r="J1270" s="297"/>
      <c r="K1270" s="288"/>
      <c r="M1270" s="289" t="s">
        <v>1461</v>
      </c>
      <c r="O1270" s="278"/>
    </row>
    <row r="1271" spans="1:80" ht="22.5">
      <c r="A1271" s="279">
        <v>348</v>
      </c>
      <c r="B1271" s="280" t="s">
        <v>1462</v>
      </c>
      <c r="C1271" s="281" t="s">
        <v>1463</v>
      </c>
      <c r="D1271" s="282" t="s">
        <v>227</v>
      </c>
      <c r="E1271" s="283">
        <v>1024.3</v>
      </c>
      <c r="F1271" s="283">
        <v>0</v>
      </c>
      <c r="G1271" s="284">
        <f>E1271*F1271</f>
        <v>0</v>
      </c>
      <c r="H1271" s="285">
        <v>2.5000000000000001E-4</v>
      </c>
      <c r="I1271" s="286">
        <f>E1271*H1271</f>
        <v>0.256075</v>
      </c>
      <c r="J1271" s="285">
        <v>0</v>
      </c>
      <c r="K1271" s="286">
        <f>E1271*J1271</f>
        <v>0</v>
      </c>
      <c r="O1271" s="278">
        <v>2</v>
      </c>
      <c r="AA1271" s="247">
        <v>1</v>
      </c>
      <c r="AB1271" s="247">
        <v>7</v>
      </c>
      <c r="AC1271" s="247">
        <v>7</v>
      </c>
      <c r="AZ1271" s="247">
        <v>2</v>
      </c>
      <c r="BA1271" s="247">
        <f>IF(AZ1271=1,G1271,0)</f>
        <v>0</v>
      </c>
      <c r="BB1271" s="247">
        <f>IF(AZ1271=2,G1271,0)</f>
        <v>0</v>
      </c>
      <c r="BC1271" s="247">
        <f>IF(AZ1271=3,G1271,0)</f>
        <v>0</v>
      </c>
      <c r="BD1271" s="247">
        <f>IF(AZ1271=4,G1271,0)</f>
        <v>0</v>
      </c>
      <c r="BE1271" s="247">
        <f>IF(AZ1271=5,G1271,0)</f>
        <v>0</v>
      </c>
      <c r="CA1271" s="278">
        <v>1</v>
      </c>
      <c r="CB1271" s="278">
        <v>7</v>
      </c>
    </row>
    <row r="1272" spans="1:80">
      <c r="A1272" s="287"/>
      <c r="B1272" s="290"/>
      <c r="C1272" s="291" t="s">
        <v>1464</v>
      </c>
      <c r="D1272" s="292"/>
      <c r="E1272" s="293">
        <v>1024.3</v>
      </c>
      <c r="F1272" s="294"/>
      <c r="G1272" s="295"/>
      <c r="H1272" s="296"/>
      <c r="I1272" s="288"/>
      <c r="J1272" s="297"/>
      <c r="K1272" s="288"/>
      <c r="M1272" s="289" t="s">
        <v>1464</v>
      </c>
      <c r="O1272" s="278"/>
    </row>
    <row r="1273" spans="1:80" ht="22.5">
      <c r="A1273" s="279">
        <v>349</v>
      </c>
      <c r="B1273" s="280" t="s">
        <v>1465</v>
      </c>
      <c r="C1273" s="281" t="s">
        <v>1466</v>
      </c>
      <c r="D1273" s="282" t="s">
        <v>338</v>
      </c>
      <c r="E1273" s="283">
        <v>512.15</v>
      </c>
      <c r="F1273" s="283">
        <v>0</v>
      </c>
      <c r="G1273" s="284">
        <f>E1273*F1273</f>
        <v>0</v>
      </c>
      <c r="H1273" s="285">
        <v>3.9999999999984499E-5</v>
      </c>
      <c r="I1273" s="286">
        <f>E1273*H1273</f>
        <v>2.0485999999992059E-2</v>
      </c>
      <c r="J1273" s="285">
        <v>0</v>
      </c>
      <c r="K1273" s="286">
        <f>E1273*J1273</f>
        <v>0</v>
      </c>
      <c r="O1273" s="278">
        <v>2</v>
      </c>
      <c r="AA1273" s="247">
        <v>1</v>
      </c>
      <c r="AB1273" s="247">
        <v>7</v>
      </c>
      <c r="AC1273" s="247">
        <v>7</v>
      </c>
      <c r="AZ1273" s="247">
        <v>2</v>
      </c>
      <c r="BA1273" s="247">
        <f>IF(AZ1273=1,G1273,0)</f>
        <v>0</v>
      </c>
      <c r="BB1273" s="247">
        <f>IF(AZ1273=2,G1273,0)</f>
        <v>0</v>
      </c>
      <c r="BC1273" s="247">
        <f>IF(AZ1273=3,G1273,0)</f>
        <v>0</v>
      </c>
      <c r="BD1273" s="247">
        <f>IF(AZ1273=4,G1273,0)</f>
        <v>0</v>
      </c>
      <c r="BE1273" s="247">
        <f>IF(AZ1273=5,G1273,0)</f>
        <v>0</v>
      </c>
      <c r="CA1273" s="278">
        <v>1</v>
      </c>
      <c r="CB1273" s="278">
        <v>7</v>
      </c>
    </row>
    <row r="1274" spans="1:80">
      <c r="A1274" s="287"/>
      <c r="B1274" s="290"/>
      <c r="C1274" s="291" t="s">
        <v>1467</v>
      </c>
      <c r="D1274" s="292"/>
      <c r="E1274" s="293">
        <v>512.15</v>
      </c>
      <c r="F1274" s="294"/>
      <c r="G1274" s="295"/>
      <c r="H1274" s="296"/>
      <c r="I1274" s="288"/>
      <c r="J1274" s="297"/>
      <c r="K1274" s="288"/>
      <c r="M1274" s="289" t="s">
        <v>1467</v>
      </c>
      <c r="O1274" s="278"/>
    </row>
    <row r="1275" spans="1:80">
      <c r="A1275" s="279">
        <v>350</v>
      </c>
      <c r="B1275" s="280" t="s">
        <v>1468</v>
      </c>
      <c r="C1275" s="281" t="s">
        <v>1469</v>
      </c>
      <c r="D1275" s="282" t="s">
        <v>227</v>
      </c>
      <c r="E1275" s="283">
        <v>263.38200000000001</v>
      </c>
      <c r="F1275" s="283">
        <v>0</v>
      </c>
      <c r="G1275" s="284">
        <f>E1275*F1275</f>
        <v>0</v>
      </c>
      <c r="H1275" s="285">
        <v>3.0000000000001098E-3</v>
      </c>
      <c r="I1275" s="286">
        <f>E1275*H1275</f>
        <v>0.79014600000002888</v>
      </c>
      <c r="J1275" s="285"/>
      <c r="K1275" s="286">
        <f>E1275*J1275</f>
        <v>0</v>
      </c>
      <c r="O1275" s="278">
        <v>2</v>
      </c>
      <c r="AA1275" s="247">
        <v>12</v>
      </c>
      <c r="AB1275" s="247">
        <v>1</v>
      </c>
      <c r="AC1275" s="247">
        <v>78</v>
      </c>
      <c r="AZ1275" s="247">
        <v>2</v>
      </c>
      <c r="BA1275" s="247">
        <f>IF(AZ1275=1,G1275,0)</f>
        <v>0</v>
      </c>
      <c r="BB1275" s="247">
        <f>IF(AZ1275=2,G1275,0)</f>
        <v>0</v>
      </c>
      <c r="BC1275" s="247">
        <f>IF(AZ1275=3,G1275,0)</f>
        <v>0</v>
      </c>
      <c r="BD1275" s="247">
        <f>IF(AZ1275=4,G1275,0)</f>
        <v>0</v>
      </c>
      <c r="BE1275" s="247">
        <f>IF(AZ1275=5,G1275,0)</f>
        <v>0</v>
      </c>
      <c r="CA1275" s="278">
        <v>12</v>
      </c>
      <c r="CB1275" s="278">
        <v>1</v>
      </c>
    </row>
    <row r="1276" spans="1:80">
      <c r="A1276" s="287"/>
      <c r="B1276" s="290"/>
      <c r="C1276" s="291" t="s">
        <v>1470</v>
      </c>
      <c r="D1276" s="292"/>
      <c r="E1276" s="293">
        <v>44.771999999999998</v>
      </c>
      <c r="F1276" s="294"/>
      <c r="G1276" s="295"/>
      <c r="H1276" s="296"/>
      <c r="I1276" s="288"/>
      <c r="J1276" s="297"/>
      <c r="K1276" s="288"/>
      <c r="M1276" s="289" t="s">
        <v>1470</v>
      </c>
      <c r="O1276" s="278"/>
    </row>
    <row r="1277" spans="1:80">
      <c r="A1277" s="287"/>
      <c r="B1277" s="290"/>
      <c r="C1277" s="319" t="s">
        <v>119</v>
      </c>
      <c r="D1277" s="292"/>
      <c r="E1277" s="318">
        <v>0</v>
      </c>
      <c r="F1277" s="294"/>
      <c r="G1277" s="295"/>
      <c r="H1277" s="296"/>
      <c r="I1277" s="288"/>
      <c r="J1277" s="297"/>
      <c r="K1277" s="288"/>
      <c r="M1277" s="289" t="s">
        <v>119</v>
      </c>
      <c r="O1277" s="278"/>
    </row>
    <row r="1278" spans="1:80" ht="33.75">
      <c r="A1278" s="287"/>
      <c r="B1278" s="290"/>
      <c r="C1278" s="319" t="s">
        <v>1455</v>
      </c>
      <c r="D1278" s="292"/>
      <c r="E1278" s="318">
        <v>41.807499999999997</v>
      </c>
      <c r="F1278" s="294"/>
      <c r="G1278" s="295"/>
      <c r="H1278" s="296"/>
      <c r="I1278" s="288"/>
      <c r="J1278" s="297"/>
      <c r="K1278" s="288"/>
      <c r="M1278" s="289" t="s">
        <v>1455</v>
      </c>
      <c r="O1278" s="278"/>
    </row>
    <row r="1279" spans="1:80" ht="22.5">
      <c r="A1279" s="287"/>
      <c r="B1279" s="290"/>
      <c r="C1279" s="319" t="s">
        <v>1456</v>
      </c>
      <c r="D1279" s="292"/>
      <c r="E1279" s="318">
        <v>69.108000000000004</v>
      </c>
      <c r="F1279" s="294"/>
      <c r="G1279" s="295"/>
      <c r="H1279" s="296"/>
      <c r="I1279" s="288"/>
      <c r="J1279" s="297"/>
      <c r="K1279" s="288"/>
      <c r="M1279" s="289" t="s">
        <v>1456</v>
      </c>
      <c r="O1279" s="278"/>
    </row>
    <row r="1280" spans="1:80" ht="22.5">
      <c r="A1280" s="287"/>
      <c r="B1280" s="290"/>
      <c r="C1280" s="319" t="s">
        <v>1457</v>
      </c>
      <c r="D1280" s="292"/>
      <c r="E1280" s="318">
        <v>23.116599999999998</v>
      </c>
      <c r="F1280" s="294"/>
      <c r="G1280" s="295"/>
      <c r="H1280" s="296"/>
      <c r="I1280" s="288"/>
      <c r="J1280" s="297"/>
      <c r="K1280" s="288"/>
      <c r="M1280" s="289" t="s">
        <v>1457</v>
      </c>
      <c r="O1280" s="278"/>
    </row>
    <row r="1281" spans="1:80">
      <c r="A1281" s="287"/>
      <c r="B1281" s="290"/>
      <c r="C1281" s="319" t="s">
        <v>1458</v>
      </c>
      <c r="D1281" s="292"/>
      <c r="E1281" s="318">
        <v>3.8675000000000002</v>
      </c>
      <c r="F1281" s="294"/>
      <c r="G1281" s="295"/>
      <c r="H1281" s="296"/>
      <c r="I1281" s="288"/>
      <c r="J1281" s="297"/>
      <c r="K1281" s="288"/>
      <c r="M1281" s="289" t="s">
        <v>1458</v>
      </c>
      <c r="O1281" s="278"/>
    </row>
    <row r="1282" spans="1:80" ht="22.5">
      <c r="A1282" s="287"/>
      <c r="B1282" s="290"/>
      <c r="C1282" s="319" t="s">
        <v>1459</v>
      </c>
      <c r="D1282" s="292"/>
      <c r="E1282" s="318">
        <v>45.896000000000001</v>
      </c>
      <c r="F1282" s="294"/>
      <c r="G1282" s="295"/>
      <c r="H1282" s="296"/>
      <c r="I1282" s="288"/>
      <c r="J1282" s="297"/>
      <c r="K1282" s="288"/>
      <c r="M1282" s="289" t="s">
        <v>1459</v>
      </c>
      <c r="O1282" s="278"/>
    </row>
    <row r="1283" spans="1:80">
      <c r="A1283" s="287"/>
      <c r="B1283" s="290"/>
      <c r="C1283" s="319" t="s">
        <v>1460</v>
      </c>
      <c r="D1283" s="292"/>
      <c r="E1283" s="318">
        <v>5.4</v>
      </c>
      <c r="F1283" s="294"/>
      <c r="G1283" s="295"/>
      <c r="H1283" s="296"/>
      <c r="I1283" s="288"/>
      <c r="J1283" s="297"/>
      <c r="K1283" s="288"/>
      <c r="M1283" s="289" t="s">
        <v>1460</v>
      </c>
      <c r="O1283" s="278"/>
    </row>
    <row r="1284" spans="1:80">
      <c r="A1284" s="287"/>
      <c r="B1284" s="290"/>
      <c r="C1284" s="319" t="s">
        <v>127</v>
      </c>
      <c r="D1284" s="292"/>
      <c r="E1284" s="318">
        <v>189.19560000000004</v>
      </c>
      <c r="F1284" s="294"/>
      <c r="G1284" s="295"/>
      <c r="H1284" s="296"/>
      <c r="I1284" s="288"/>
      <c r="J1284" s="297"/>
      <c r="K1284" s="288"/>
      <c r="M1284" s="289" t="s">
        <v>127</v>
      </c>
      <c r="O1284" s="278"/>
    </row>
    <row r="1285" spans="1:80">
      <c r="A1285" s="287"/>
      <c r="B1285" s="290"/>
      <c r="C1285" s="291" t="s">
        <v>1471</v>
      </c>
      <c r="D1285" s="292"/>
      <c r="E1285" s="293">
        <v>198.66</v>
      </c>
      <c r="F1285" s="294"/>
      <c r="G1285" s="295"/>
      <c r="H1285" s="296"/>
      <c r="I1285" s="288"/>
      <c r="J1285" s="297"/>
      <c r="K1285" s="288"/>
      <c r="M1285" s="289" t="s">
        <v>1471</v>
      </c>
      <c r="O1285" s="278"/>
    </row>
    <row r="1286" spans="1:80">
      <c r="A1286" s="287"/>
      <c r="B1286" s="290"/>
      <c r="C1286" s="319" t="s">
        <v>119</v>
      </c>
      <c r="D1286" s="292"/>
      <c r="E1286" s="318">
        <v>0</v>
      </c>
      <c r="F1286" s="294"/>
      <c r="G1286" s="295"/>
      <c r="H1286" s="296"/>
      <c r="I1286" s="288"/>
      <c r="J1286" s="297"/>
      <c r="K1286" s="288"/>
      <c r="M1286" s="289" t="s">
        <v>119</v>
      </c>
      <c r="O1286" s="278"/>
    </row>
    <row r="1287" spans="1:80">
      <c r="A1287" s="287"/>
      <c r="B1287" s="290"/>
      <c r="C1287" s="319" t="s">
        <v>1461</v>
      </c>
      <c r="D1287" s="292"/>
      <c r="E1287" s="318">
        <v>19.003399999999999</v>
      </c>
      <c r="F1287" s="294"/>
      <c r="G1287" s="295"/>
      <c r="H1287" s="296"/>
      <c r="I1287" s="288"/>
      <c r="J1287" s="297"/>
      <c r="K1287" s="288"/>
      <c r="M1287" s="289" t="s">
        <v>1461</v>
      </c>
      <c r="O1287" s="278"/>
    </row>
    <row r="1288" spans="1:80">
      <c r="A1288" s="287"/>
      <c r="B1288" s="290"/>
      <c r="C1288" s="319" t="s">
        <v>127</v>
      </c>
      <c r="D1288" s="292"/>
      <c r="E1288" s="318">
        <v>19.003399999999999</v>
      </c>
      <c r="F1288" s="294"/>
      <c r="G1288" s="295"/>
      <c r="H1288" s="296"/>
      <c r="I1288" s="288"/>
      <c r="J1288" s="297"/>
      <c r="K1288" s="288"/>
      <c r="M1288" s="289" t="s">
        <v>127</v>
      </c>
      <c r="O1288" s="278"/>
    </row>
    <row r="1289" spans="1:80">
      <c r="A1289" s="287"/>
      <c r="B1289" s="290"/>
      <c r="C1289" s="291" t="s">
        <v>1472</v>
      </c>
      <c r="D1289" s="292"/>
      <c r="E1289" s="293">
        <v>19.95</v>
      </c>
      <c r="F1289" s="294"/>
      <c r="G1289" s="295"/>
      <c r="H1289" s="296"/>
      <c r="I1289" s="288"/>
      <c r="J1289" s="297"/>
      <c r="K1289" s="288"/>
      <c r="M1289" s="289" t="s">
        <v>1472</v>
      </c>
      <c r="O1289" s="278"/>
    </row>
    <row r="1290" spans="1:80" ht="22.5">
      <c r="A1290" s="279">
        <v>351</v>
      </c>
      <c r="B1290" s="280" t="s">
        <v>1473</v>
      </c>
      <c r="C1290" s="281" t="s">
        <v>1474</v>
      </c>
      <c r="D1290" s="282" t="s">
        <v>227</v>
      </c>
      <c r="E1290" s="283">
        <v>1075.5150000000001</v>
      </c>
      <c r="F1290" s="283">
        <v>0</v>
      </c>
      <c r="G1290" s="284">
        <f>E1290*F1290</f>
        <v>0</v>
      </c>
      <c r="H1290" s="285">
        <v>6.1500000000000001E-3</v>
      </c>
      <c r="I1290" s="286">
        <f>E1290*H1290</f>
        <v>6.6144172500000007</v>
      </c>
      <c r="J1290" s="285"/>
      <c r="K1290" s="286">
        <f>E1290*J1290</f>
        <v>0</v>
      </c>
      <c r="O1290" s="278">
        <v>2</v>
      </c>
      <c r="AA1290" s="247">
        <v>12</v>
      </c>
      <c r="AB1290" s="247">
        <v>1</v>
      </c>
      <c r="AC1290" s="247">
        <v>80</v>
      </c>
      <c r="AZ1290" s="247">
        <v>2</v>
      </c>
      <c r="BA1290" s="247">
        <f>IF(AZ1290=1,G1290,0)</f>
        <v>0</v>
      </c>
      <c r="BB1290" s="247">
        <f>IF(AZ1290=2,G1290,0)</f>
        <v>0</v>
      </c>
      <c r="BC1290" s="247">
        <f>IF(AZ1290=3,G1290,0)</f>
        <v>0</v>
      </c>
      <c r="BD1290" s="247">
        <f>IF(AZ1290=4,G1290,0)</f>
        <v>0</v>
      </c>
      <c r="BE1290" s="247">
        <f>IF(AZ1290=5,G1290,0)</f>
        <v>0</v>
      </c>
      <c r="CA1290" s="278">
        <v>12</v>
      </c>
      <c r="CB1290" s="278">
        <v>1</v>
      </c>
    </row>
    <row r="1291" spans="1:80">
      <c r="A1291" s="287"/>
      <c r="B1291" s="290"/>
      <c r="C1291" s="291" t="s">
        <v>1475</v>
      </c>
      <c r="D1291" s="292"/>
      <c r="E1291" s="293">
        <v>1075.5150000000001</v>
      </c>
      <c r="F1291" s="294"/>
      <c r="G1291" s="295"/>
      <c r="H1291" s="296"/>
      <c r="I1291" s="288"/>
      <c r="J1291" s="297"/>
      <c r="K1291" s="288"/>
      <c r="M1291" s="289" t="s">
        <v>1475</v>
      </c>
      <c r="O1291" s="278"/>
    </row>
    <row r="1292" spans="1:80">
      <c r="A1292" s="279">
        <v>352</v>
      </c>
      <c r="B1292" s="280" t="s">
        <v>1476</v>
      </c>
      <c r="C1292" s="281" t="s">
        <v>1477</v>
      </c>
      <c r="D1292" s="282" t="s">
        <v>606</v>
      </c>
      <c r="E1292" s="283">
        <v>40.256999999999998</v>
      </c>
      <c r="F1292" s="283">
        <v>0</v>
      </c>
      <c r="G1292" s="284">
        <f>E1292*F1292</f>
        <v>0</v>
      </c>
      <c r="H1292" s="285">
        <v>4.99999999999723E-4</v>
      </c>
      <c r="I1292" s="286">
        <f>E1292*H1292</f>
        <v>2.0128499999988846E-2</v>
      </c>
      <c r="J1292" s="285"/>
      <c r="K1292" s="286">
        <f>E1292*J1292</f>
        <v>0</v>
      </c>
      <c r="O1292" s="278">
        <v>2</v>
      </c>
      <c r="AA1292" s="247">
        <v>12</v>
      </c>
      <c r="AB1292" s="247">
        <v>1</v>
      </c>
      <c r="AC1292" s="247">
        <v>77</v>
      </c>
      <c r="AZ1292" s="247">
        <v>2</v>
      </c>
      <c r="BA1292" s="247">
        <f>IF(AZ1292=1,G1292,0)</f>
        <v>0</v>
      </c>
      <c r="BB1292" s="247">
        <f>IF(AZ1292=2,G1292,0)</f>
        <v>0</v>
      </c>
      <c r="BC1292" s="247">
        <f>IF(AZ1292=3,G1292,0)</f>
        <v>0</v>
      </c>
      <c r="BD1292" s="247">
        <f>IF(AZ1292=4,G1292,0)</f>
        <v>0</v>
      </c>
      <c r="BE1292" s="247">
        <f>IF(AZ1292=5,G1292,0)</f>
        <v>0</v>
      </c>
      <c r="CA1292" s="278">
        <v>12</v>
      </c>
      <c r="CB1292" s="278">
        <v>1</v>
      </c>
    </row>
    <row r="1293" spans="1:80">
      <c r="A1293" s="287"/>
      <c r="B1293" s="290"/>
      <c r="C1293" s="291" t="s">
        <v>1478</v>
      </c>
      <c r="D1293" s="292"/>
      <c r="E1293" s="293">
        <v>40.256999999999998</v>
      </c>
      <c r="F1293" s="294"/>
      <c r="G1293" s="295"/>
      <c r="H1293" s="296"/>
      <c r="I1293" s="288"/>
      <c r="J1293" s="297"/>
      <c r="K1293" s="288"/>
      <c r="M1293" s="289" t="s">
        <v>1478</v>
      </c>
      <c r="O1293" s="278"/>
    </row>
    <row r="1294" spans="1:80">
      <c r="A1294" s="279">
        <v>353</v>
      </c>
      <c r="B1294" s="280" t="s">
        <v>1479</v>
      </c>
      <c r="C1294" s="281" t="s">
        <v>1480</v>
      </c>
      <c r="D1294" s="282" t="s">
        <v>220</v>
      </c>
      <c r="E1294" s="283">
        <v>7.7952328999999798</v>
      </c>
      <c r="F1294" s="283">
        <v>0</v>
      </c>
      <c r="G1294" s="284">
        <f>E1294*F1294</f>
        <v>0</v>
      </c>
      <c r="H1294" s="285">
        <v>0</v>
      </c>
      <c r="I1294" s="286">
        <f>E1294*H1294</f>
        <v>0</v>
      </c>
      <c r="J1294" s="285"/>
      <c r="K1294" s="286">
        <f>E1294*J1294</f>
        <v>0</v>
      </c>
      <c r="O1294" s="278">
        <v>2</v>
      </c>
      <c r="AA1294" s="247">
        <v>7</v>
      </c>
      <c r="AB1294" s="247">
        <v>1001</v>
      </c>
      <c r="AC1294" s="247">
        <v>5</v>
      </c>
      <c r="AZ1294" s="247">
        <v>2</v>
      </c>
      <c r="BA1294" s="247">
        <f>IF(AZ1294=1,G1294,0)</f>
        <v>0</v>
      </c>
      <c r="BB1294" s="247">
        <f>IF(AZ1294=2,G1294,0)</f>
        <v>0</v>
      </c>
      <c r="BC1294" s="247">
        <f>IF(AZ1294=3,G1294,0)</f>
        <v>0</v>
      </c>
      <c r="BD1294" s="247">
        <f>IF(AZ1294=4,G1294,0)</f>
        <v>0</v>
      </c>
      <c r="BE1294" s="247">
        <f>IF(AZ1294=5,G1294,0)</f>
        <v>0</v>
      </c>
      <c r="CA1294" s="278">
        <v>7</v>
      </c>
      <c r="CB1294" s="278">
        <v>1001</v>
      </c>
    </row>
    <row r="1295" spans="1:80">
      <c r="A1295" s="298"/>
      <c r="B1295" s="299" t="s">
        <v>96</v>
      </c>
      <c r="C1295" s="300" t="s">
        <v>1437</v>
      </c>
      <c r="D1295" s="301"/>
      <c r="E1295" s="302"/>
      <c r="F1295" s="303"/>
      <c r="G1295" s="304">
        <f>SUM(G1243:G1294)</f>
        <v>0</v>
      </c>
      <c r="H1295" s="305"/>
      <c r="I1295" s="306">
        <f>SUM(I1243:I1294)</f>
        <v>7.7952328999999816</v>
      </c>
      <c r="J1295" s="305"/>
      <c r="K1295" s="306">
        <f>SUM(K1243:K1294)</f>
        <v>-0.14976999999991703</v>
      </c>
      <c r="O1295" s="278">
        <v>4</v>
      </c>
      <c r="BA1295" s="307">
        <f>SUM(BA1243:BA1294)</f>
        <v>0</v>
      </c>
      <c r="BB1295" s="307">
        <f>SUM(BB1243:BB1294)</f>
        <v>0</v>
      </c>
      <c r="BC1295" s="307">
        <f>SUM(BC1243:BC1294)</f>
        <v>0</v>
      </c>
      <c r="BD1295" s="307">
        <f>SUM(BD1243:BD1294)</f>
        <v>0</v>
      </c>
      <c r="BE1295" s="307">
        <f>SUM(BE1243:BE1294)</f>
        <v>0</v>
      </c>
    </row>
    <row r="1296" spans="1:80">
      <c r="A1296" s="268" t="s">
        <v>93</v>
      </c>
      <c r="B1296" s="269" t="s">
        <v>1481</v>
      </c>
      <c r="C1296" s="270" t="s">
        <v>1482</v>
      </c>
      <c r="D1296" s="271"/>
      <c r="E1296" s="272"/>
      <c r="F1296" s="272"/>
      <c r="G1296" s="273"/>
      <c r="H1296" s="274"/>
      <c r="I1296" s="275"/>
      <c r="J1296" s="276"/>
      <c r="K1296" s="277"/>
      <c r="O1296" s="278">
        <v>1</v>
      </c>
    </row>
    <row r="1297" spans="1:80" ht="22.5">
      <c r="A1297" s="279">
        <v>354</v>
      </c>
      <c r="B1297" s="280" t="s">
        <v>1484</v>
      </c>
      <c r="C1297" s="281" t="s">
        <v>1485</v>
      </c>
      <c r="D1297" s="282" t="s">
        <v>227</v>
      </c>
      <c r="E1297" s="283">
        <v>175.667</v>
      </c>
      <c r="F1297" s="283">
        <v>0</v>
      </c>
      <c r="G1297" s="284">
        <f>E1297*F1297</f>
        <v>0</v>
      </c>
      <c r="H1297" s="285">
        <v>4.66999999999729E-3</v>
      </c>
      <c r="I1297" s="286">
        <f>E1297*H1297</f>
        <v>0.82036488999952395</v>
      </c>
      <c r="J1297" s="285">
        <v>0</v>
      </c>
      <c r="K1297" s="286">
        <f>E1297*J1297</f>
        <v>0</v>
      </c>
      <c r="O1297" s="278">
        <v>2</v>
      </c>
      <c r="AA1297" s="247">
        <v>1</v>
      </c>
      <c r="AB1297" s="247">
        <v>7</v>
      </c>
      <c r="AC1297" s="247">
        <v>7</v>
      </c>
      <c r="AZ1297" s="247">
        <v>2</v>
      </c>
      <c r="BA1297" s="247">
        <f>IF(AZ1297=1,G1297,0)</f>
        <v>0</v>
      </c>
      <c r="BB1297" s="247">
        <f>IF(AZ1297=2,G1297,0)</f>
        <v>0</v>
      </c>
      <c r="BC1297" s="247">
        <f>IF(AZ1297=3,G1297,0)</f>
        <v>0</v>
      </c>
      <c r="BD1297" s="247">
        <f>IF(AZ1297=4,G1297,0)</f>
        <v>0</v>
      </c>
      <c r="BE1297" s="247">
        <f>IF(AZ1297=5,G1297,0)</f>
        <v>0</v>
      </c>
      <c r="CA1297" s="278">
        <v>1</v>
      </c>
      <c r="CB1297" s="278">
        <v>7</v>
      </c>
    </row>
    <row r="1298" spans="1:80">
      <c r="A1298" s="287"/>
      <c r="B1298" s="290"/>
      <c r="C1298" s="291" t="s">
        <v>736</v>
      </c>
      <c r="D1298" s="292"/>
      <c r="E1298" s="293">
        <v>0</v>
      </c>
      <c r="F1298" s="294"/>
      <c r="G1298" s="295"/>
      <c r="H1298" s="296"/>
      <c r="I1298" s="288"/>
      <c r="J1298" s="297"/>
      <c r="K1298" s="288"/>
      <c r="M1298" s="289" t="s">
        <v>736</v>
      </c>
      <c r="O1298" s="278"/>
    </row>
    <row r="1299" spans="1:80">
      <c r="A1299" s="287"/>
      <c r="B1299" s="290"/>
      <c r="C1299" s="291" t="s">
        <v>1486</v>
      </c>
      <c r="D1299" s="292"/>
      <c r="E1299" s="293">
        <v>15.244</v>
      </c>
      <c r="F1299" s="294"/>
      <c r="G1299" s="295"/>
      <c r="H1299" s="296"/>
      <c r="I1299" s="288"/>
      <c r="J1299" s="297"/>
      <c r="K1299" s="288"/>
      <c r="M1299" s="289" t="s">
        <v>1486</v>
      </c>
      <c r="O1299" s="278"/>
    </row>
    <row r="1300" spans="1:80">
      <c r="A1300" s="287"/>
      <c r="B1300" s="290"/>
      <c r="C1300" s="291" t="s">
        <v>1487</v>
      </c>
      <c r="D1300" s="292"/>
      <c r="E1300" s="293">
        <v>8.19</v>
      </c>
      <c r="F1300" s="294"/>
      <c r="G1300" s="295"/>
      <c r="H1300" s="296"/>
      <c r="I1300" s="288"/>
      <c r="J1300" s="297"/>
      <c r="K1300" s="288"/>
      <c r="M1300" s="289" t="s">
        <v>1487</v>
      </c>
      <c r="O1300" s="278"/>
    </row>
    <row r="1301" spans="1:80">
      <c r="A1301" s="287"/>
      <c r="B1301" s="290"/>
      <c r="C1301" s="291" t="s">
        <v>1488</v>
      </c>
      <c r="D1301" s="292"/>
      <c r="E1301" s="293">
        <v>8.82</v>
      </c>
      <c r="F1301" s="294"/>
      <c r="G1301" s="295"/>
      <c r="H1301" s="296"/>
      <c r="I1301" s="288"/>
      <c r="J1301" s="297"/>
      <c r="K1301" s="288"/>
      <c r="M1301" s="289" t="s">
        <v>1488</v>
      </c>
      <c r="O1301" s="278"/>
    </row>
    <row r="1302" spans="1:80">
      <c r="A1302" s="287"/>
      <c r="B1302" s="290"/>
      <c r="C1302" s="291" t="s">
        <v>1489</v>
      </c>
      <c r="D1302" s="292"/>
      <c r="E1302" s="293">
        <v>9.9</v>
      </c>
      <c r="F1302" s="294"/>
      <c r="G1302" s="295"/>
      <c r="H1302" s="296"/>
      <c r="I1302" s="288"/>
      <c r="J1302" s="297"/>
      <c r="K1302" s="288"/>
      <c r="M1302" s="289" t="s">
        <v>1489</v>
      </c>
      <c r="O1302" s="278"/>
    </row>
    <row r="1303" spans="1:80">
      <c r="A1303" s="287"/>
      <c r="B1303" s="290"/>
      <c r="C1303" s="291" t="s">
        <v>754</v>
      </c>
      <c r="D1303" s="292"/>
      <c r="E1303" s="293">
        <v>7.56</v>
      </c>
      <c r="F1303" s="294"/>
      <c r="G1303" s="295"/>
      <c r="H1303" s="296"/>
      <c r="I1303" s="288"/>
      <c r="J1303" s="297"/>
      <c r="K1303" s="288"/>
      <c r="M1303" s="289" t="s">
        <v>754</v>
      </c>
      <c r="O1303" s="278"/>
    </row>
    <row r="1304" spans="1:80">
      <c r="A1304" s="287"/>
      <c r="B1304" s="290"/>
      <c r="C1304" s="291" t="s">
        <v>1490</v>
      </c>
      <c r="D1304" s="292"/>
      <c r="E1304" s="293">
        <v>6.54</v>
      </c>
      <c r="F1304" s="294"/>
      <c r="G1304" s="295"/>
      <c r="H1304" s="296"/>
      <c r="I1304" s="288"/>
      <c r="J1304" s="297"/>
      <c r="K1304" s="288"/>
      <c r="M1304" s="289" t="s">
        <v>1490</v>
      </c>
      <c r="O1304" s="278"/>
    </row>
    <row r="1305" spans="1:80">
      <c r="A1305" s="287"/>
      <c r="B1305" s="290"/>
      <c r="C1305" s="291" t="s">
        <v>756</v>
      </c>
      <c r="D1305" s="292"/>
      <c r="E1305" s="293">
        <v>7.77</v>
      </c>
      <c r="F1305" s="294"/>
      <c r="G1305" s="295"/>
      <c r="H1305" s="296"/>
      <c r="I1305" s="288"/>
      <c r="J1305" s="297"/>
      <c r="K1305" s="288"/>
      <c r="M1305" s="289" t="s">
        <v>756</v>
      </c>
      <c r="O1305" s="278"/>
    </row>
    <row r="1306" spans="1:80">
      <c r="A1306" s="287"/>
      <c r="B1306" s="290"/>
      <c r="C1306" s="291" t="s">
        <v>1491</v>
      </c>
      <c r="D1306" s="292"/>
      <c r="E1306" s="293">
        <v>32.11</v>
      </c>
      <c r="F1306" s="294"/>
      <c r="G1306" s="295"/>
      <c r="H1306" s="296"/>
      <c r="I1306" s="288"/>
      <c r="J1306" s="297"/>
      <c r="K1306" s="288"/>
      <c r="M1306" s="289" t="s">
        <v>1491</v>
      </c>
      <c r="O1306" s="278"/>
    </row>
    <row r="1307" spans="1:80">
      <c r="A1307" s="287"/>
      <c r="B1307" s="290"/>
      <c r="C1307" s="291" t="s">
        <v>758</v>
      </c>
      <c r="D1307" s="292"/>
      <c r="E1307" s="293">
        <v>10.71</v>
      </c>
      <c r="F1307" s="294"/>
      <c r="G1307" s="295"/>
      <c r="H1307" s="296"/>
      <c r="I1307" s="288"/>
      <c r="J1307" s="297"/>
      <c r="K1307" s="288"/>
      <c r="M1307" s="289" t="s">
        <v>758</v>
      </c>
      <c r="O1307" s="278"/>
    </row>
    <row r="1308" spans="1:80">
      <c r="A1308" s="287"/>
      <c r="B1308" s="290"/>
      <c r="C1308" s="291" t="s">
        <v>123</v>
      </c>
      <c r="D1308" s="292"/>
      <c r="E1308" s="293">
        <v>0</v>
      </c>
      <c r="F1308" s="294"/>
      <c r="G1308" s="295"/>
      <c r="H1308" s="296"/>
      <c r="I1308" s="288"/>
      <c r="J1308" s="297"/>
      <c r="K1308" s="288"/>
      <c r="M1308" s="289">
        <v>0</v>
      </c>
      <c r="O1308" s="278"/>
    </row>
    <row r="1309" spans="1:80">
      <c r="A1309" s="287"/>
      <c r="B1309" s="290"/>
      <c r="C1309" s="291" t="s">
        <v>759</v>
      </c>
      <c r="D1309" s="292"/>
      <c r="E1309" s="293">
        <v>0</v>
      </c>
      <c r="F1309" s="294"/>
      <c r="G1309" s="295"/>
      <c r="H1309" s="296"/>
      <c r="I1309" s="288"/>
      <c r="J1309" s="297"/>
      <c r="K1309" s="288"/>
      <c r="M1309" s="289" t="s">
        <v>759</v>
      </c>
      <c r="O1309" s="278"/>
    </row>
    <row r="1310" spans="1:80">
      <c r="A1310" s="287"/>
      <c r="B1310" s="290"/>
      <c r="C1310" s="291" t="s">
        <v>1492</v>
      </c>
      <c r="D1310" s="292"/>
      <c r="E1310" s="293">
        <v>22.06</v>
      </c>
      <c r="F1310" s="294"/>
      <c r="G1310" s="295"/>
      <c r="H1310" s="296"/>
      <c r="I1310" s="288"/>
      <c r="J1310" s="297"/>
      <c r="K1310" s="288"/>
      <c r="M1310" s="289" t="s">
        <v>1492</v>
      </c>
      <c r="O1310" s="278"/>
    </row>
    <row r="1311" spans="1:80">
      <c r="A1311" s="287"/>
      <c r="B1311" s="290"/>
      <c r="C1311" s="291" t="s">
        <v>1493</v>
      </c>
      <c r="D1311" s="292"/>
      <c r="E1311" s="293">
        <v>10.72</v>
      </c>
      <c r="F1311" s="294"/>
      <c r="G1311" s="295"/>
      <c r="H1311" s="296"/>
      <c r="I1311" s="288"/>
      <c r="J1311" s="297"/>
      <c r="K1311" s="288"/>
      <c r="M1311" s="289" t="s">
        <v>1493</v>
      </c>
      <c r="O1311" s="278"/>
    </row>
    <row r="1312" spans="1:80">
      <c r="A1312" s="287"/>
      <c r="B1312" s="290"/>
      <c r="C1312" s="291" t="s">
        <v>123</v>
      </c>
      <c r="D1312" s="292"/>
      <c r="E1312" s="293">
        <v>0</v>
      </c>
      <c r="F1312" s="294"/>
      <c r="G1312" s="295"/>
      <c r="H1312" s="296"/>
      <c r="I1312" s="288"/>
      <c r="J1312" s="297"/>
      <c r="K1312" s="288"/>
      <c r="M1312" s="289">
        <v>0</v>
      </c>
      <c r="O1312" s="278"/>
    </row>
    <row r="1313" spans="1:80">
      <c r="A1313" s="287"/>
      <c r="B1313" s="290"/>
      <c r="C1313" s="291" t="s">
        <v>1016</v>
      </c>
      <c r="D1313" s="292"/>
      <c r="E1313" s="293">
        <v>0</v>
      </c>
      <c r="F1313" s="294"/>
      <c r="G1313" s="295"/>
      <c r="H1313" s="296"/>
      <c r="I1313" s="288"/>
      <c r="J1313" s="297"/>
      <c r="K1313" s="288"/>
      <c r="M1313" s="289" t="s">
        <v>1016</v>
      </c>
      <c r="O1313" s="278"/>
    </row>
    <row r="1314" spans="1:80">
      <c r="A1314" s="287"/>
      <c r="B1314" s="290"/>
      <c r="C1314" s="291" t="s">
        <v>1494</v>
      </c>
      <c r="D1314" s="292"/>
      <c r="E1314" s="293">
        <v>13.138999999999999</v>
      </c>
      <c r="F1314" s="294"/>
      <c r="G1314" s="295"/>
      <c r="H1314" s="296"/>
      <c r="I1314" s="288"/>
      <c r="J1314" s="297"/>
      <c r="K1314" s="288"/>
      <c r="M1314" s="289" t="s">
        <v>1494</v>
      </c>
      <c r="O1314" s="278"/>
    </row>
    <row r="1315" spans="1:80">
      <c r="A1315" s="287"/>
      <c r="B1315" s="290"/>
      <c r="C1315" s="291" t="s">
        <v>1495</v>
      </c>
      <c r="D1315" s="292"/>
      <c r="E1315" s="293">
        <v>13.734</v>
      </c>
      <c r="F1315" s="294"/>
      <c r="G1315" s="295"/>
      <c r="H1315" s="296"/>
      <c r="I1315" s="288"/>
      <c r="J1315" s="297"/>
      <c r="K1315" s="288"/>
      <c r="M1315" s="289" t="s">
        <v>1495</v>
      </c>
      <c r="O1315" s="278"/>
    </row>
    <row r="1316" spans="1:80">
      <c r="A1316" s="287"/>
      <c r="B1316" s="290"/>
      <c r="C1316" s="291" t="s">
        <v>1496</v>
      </c>
      <c r="D1316" s="292"/>
      <c r="E1316" s="293">
        <v>9.17</v>
      </c>
      <c r="F1316" s="294"/>
      <c r="G1316" s="295"/>
      <c r="H1316" s="296"/>
      <c r="I1316" s="288"/>
      <c r="J1316" s="297"/>
      <c r="K1316" s="288"/>
      <c r="M1316" s="289" t="s">
        <v>1496</v>
      </c>
      <c r="O1316" s="278"/>
    </row>
    <row r="1317" spans="1:80">
      <c r="A1317" s="279">
        <v>355</v>
      </c>
      <c r="B1317" s="280" t="s">
        <v>1497</v>
      </c>
      <c r="C1317" s="281" t="s">
        <v>1498</v>
      </c>
      <c r="D1317" s="282" t="s">
        <v>227</v>
      </c>
      <c r="E1317" s="283">
        <v>175.667</v>
      </c>
      <c r="F1317" s="283">
        <v>0</v>
      </c>
      <c r="G1317" s="284">
        <f>E1317*F1317</f>
        <v>0</v>
      </c>
      <c r="H1317" s="285">
        <v>9.0000000000034497E-5</v>
      </c>
      <c r="I1317" s="286">
        <f>E1317*H1317</f>
        <v>1.581003000000606E-2</v>
      </c>
      <c r="J1317" s="285">
        <v>0</v>
      </c>
      <c r="K1317" s="286">
        <f>E1317*J1317</f>
        <v>0</v>
      </c>
      <c r="O1317" s="278">
        <v>2</v>
      </c>
      <c r="AA1317" s="247">
        <v>1</v>
      </c>
      <c r="AB1317" s="247">
        <v>7</v>
      </c>
      <c r="AC1317" s="247">
        <v>7</v>
      </c>
      <c r="AZ1317" s="247">
        <v>2</v>
      </c>
      <c r="BA1317" s="247">
        <f>IF(AZ1317=1,G1317,0)</f>
        <v>0</v>
      </c>
      <c r="BB1317" s="247">
        <f>IF(AZ1317=2,G1317,0)</f>
        <v>0</v>
      </c>
      <c r="BC1317" s="247">
        <f>IF(AZ1317=3,G1317,0)</f>
        <v>0</v>
      </c>
      <c r="BD1317" s="247">
        <f>IF(AZ1317=4,G1317,0)</f>
        <v>0</v>
      </c>
      <c r="BE1317" s="247">
        <f>IF(AZ1317=5,G1317,0)</f>
        <v>0</v>
      </c>
      <c r="CA1317" s="278">
        <v>1</v>
      </c>
      <c r="CB1317" s="278">
        <v>7</v>
      </c>
    </row>
    <row r="1318" spans="1:80">
      <c r="A1318" s="279">
        <v>356</v>
      </c>
      <c r="B1318" s="280" t="s">
        <v>1499</v>
      </c>
      <c r="C1318" s="281" t="s">
        <v>1500</v>
      </c>
      <c r="D1318" s="282" t="s">
        <v>227</v>
      </c>
      <c r="E1318" s="283">
        <v>57.95</v>
      </c>
      <c r="F1318" s="283">
        <v>0</v>
      </c>
      <c r="G1318" s="284">
        <f>E1318*F1318</f>
        <v>0</v>
      </c>
      <c r="H1318" s="285">
        <v>0</v>
      </c>
      <c r="I1318" s="286">
        <f>E1318*H1318</f>
        <v>0</v>
      </c>
      <c r="J1318" s="285">
        <v>0</v>
      </c>
      <c r="K1318" s="286">
        <f>E1318*J1318</f>
        <v>0</v>
      </c>
      <c r="O1318" s="278">
        <v>2</v>
      </c>
      <c r="AA1318" s="247">
        <v>1</v>
      </c>
      <c r="AB1318" s="247">
        <v>7</v>
      </c>
      <c r="AC1318" s="247">
        <v>7</v>
      </c>
      <c r="AZ1318" s="247">
        <v>2</v>
      </c>
      <c r="BA1318" s="247">
        <f>IF(AZ1318=1,G1318,0)</f>
        <v>0</v>
      </c>
      <c r="BB1318" s="247">
        <f>IF(AZ1318=2,G1318,0)</f>
        <v>0</v>
      </c>
      <c r="BC1318" s="247">
        <f>IF(AZ1318=3,G1318,0)</f>
        <v>0</v>
      </c>
      <c r="BD1318" s="247">
        <f>IF(AZ1318=4,G1318,0)</f>
        <v>0</v>
      </c>
      <c r="BE1318" s="247">
        <f>IF(AZ1318=5,G1318,0)</f>
        <v>0</v>
      </c>
      <c r="CA1318" s="278">
        <v>1</v>
      </c>
      <c r="CB1318" s="278">
        <v>7</v>
      </c>
    </row>
    <row r="1319" spans="1:80">
      <c r="A1319" s="287"/>
      <c r="B1319" s="290"/>
      <c r="C1319" s="291" t="s">
        <v>1501</v>
      </c>
      <c r="D1319" s="292"/>
      <c r="E1319" s="293">
        <v>0</v>
      </c>
      <c r="F1319" s="294"/>
      <c r="G1319" s="295"/>
      <c r="H1319" s="296"/>
      <c r="I1319" s="288"/>
      <c r="J1319" s="297"/>
      <c r="K1319" s="288"/>
      <c r="M1319" s="289" t="s">
        <v>1501</v>
      </c>
      <c r="O1319" s="278"/>
    </row>
    <row r="1320" spans="1:80">
      <c r="A1320" s="287"/>
      <c r="B1320" s="290"/>
      <c r="C1320" s="291" t="s">
        <v>1487</v>
      </c>
      <c r="D1320" s="292"/>
      <c r="E1320" s="293">
        <v>8.19</v>
      </c>
      <c r="F1320" s="294"/>
      <c r="G1320" s="295"/>
      <c r="H1320" s="296"/>
      <c r="I1320" s="288"/>
      <c r="J1320" s="297"/>
      <c r="K1320" s="288"/>
      <c r="M1320" s="289" t="s">
        <v>1487</v>
      </c>
      <c r="O1320" s="278"/>
    </row>
    <row r="1321" spans="1:80">
      <c r="A1321" s="287"/>
      <c r="B1321" s="290"/>
      <c r="C1321" s="291" t="s">
        <v>1488</v>
      </c>
      <c r="D1321" s="292"/>
      <c r="E1321" s="293">
        <v>8.82</v>
      </c>
      <c r="F1321" s="294"/>
      <c r="G1321" s="295"/>
      <c r="H1321" s="296"/>
      <c r="I1321" s="288"/>
      <c r="J1321" s="297"/>
      <c r="K1321" s="288"/>
      <c r="M1321" s="289" t="s">
        <v>1488</v>
      </c>
      <c r="O1321" s="278"/>
    </row>
    <row r="1322" spans="1:80">
      <c r="A1322" s="287"/>
      <c r="B1322" s="290"/>
      <c r="C1322" s="291" t="s">
        <v>1489</v>
      </c>
      <c r="D1322" s="292"/>
      <c r="E1322" s="293">
        <v>9.9</v>
      </c>
      <c r="F1322" s="294"/>
      <c r="G1322" s="295"/>
      <c r="H1322" s="296"/>
      <c r="I1322" s="288"/>
      <c r="J1322" s="297"/>
      <c r="K1322" s="288"/>
      <c r="M1322" s="289" t="s">
        <v>1489</v>
      </c>
      <c r="O1322" s="278"/>
    </row>
    <row r="1323" spans="1:80">
      <c r="A1323" s="287"/>
      <c r="B1323" s="290"/>
      <c r="C1323" s="291" t="s">
        <v>754</v>
      </c>
      <c r="D1323" s="292"/>
      <c r="E1323" s="293">
        <v>7.56</v>
      </c>
      <c r="F1323" s="294"/>
      <c r="G1323" s="295"/>
      <c r="H1323" s="296"/>
      <c r="I1323" s="288"/>
      <c r="J1323" s="297"/>
      <c r="K1323" s="288"/>
      <c r="M1323" s="289" t="s">
        <v>754</v>
      </c>
      <c r="O1323" s="278"/>
    </row>
    <row r="1324" spans="1:80">
      <c r="A1324" s="287"/>
      <c r="B1324" s="290"/>
      <c r="C1324" s="291" t="s">
        <v>1490</v>
      </c>
      <c r="D1324" s="292"/>
      <c r="E1324" s="293">
        <v>6.54</v>
      </c>
      <c r="F1324" s="294"/>
      <c r="G1324" s="295"/>
      <c r="H1324" s="296"/>
      <c r="I1324" s="288"/>
      <c r="J1324" s="297"/>
      <c r="K1324" s="288"/>
      <c r="M1324" s="289" t="s">
        <v>1490</v>
      </c>
      <c r="O1324" s="278"/>
    </row>
    <row r="1325" spans="1:80">
      <c r="A1325" s="287"/>
      <c r="B1325" s="290"/>
      <c r="C1325" s="291" t="s">
        <v>756</v>
      </c>
      <c r="D1325" s="292"/>
      <c r="E1325" s="293">
        <v>7.77</v>
      </c>
      <c r="F1325" s="294"/>
      <c r="G1325" s="295"/>
      <c r="H1325" s="296"/>
      <c r="I1325" s="288"/>
      <c r="J1325" s="297"/>
      <c r="K1325" s="288"/>
      <c r="M1325" s="289" t="s">
        <v>756</v>
      </c>
      <c r="O1325" s="278"/>
    </row>
    <row r="1326" spans="1:80">
      <c r="A1326" s="287"/>
      <c r="B1326" s="290"/>
      <c r="C1326" s="291" t="s">
        <v>1496</v>
      </c>
      <c r="D1326" s="292"/>
      <c r="E1326" s="293">
        <v>9.17</v>
      </c>
      <c r="F1326" s="294"/>
      <c r="G1326" s="295"/>
      <c r="H1326" s="296"/>
      <c r="I1326" s="288"/>
      <c r="J1326" s="297"/>
      <c r="K1326" s="288"/>
      <c r="M1326" s="289" t="s">
        <v>1496</v>
      </c>
      <c r="O1326" s="278"/>
    </row>
    <row r="1327" spans="1:80">
      <c r="A1327" s="279">
        <v>357</v>
      </c>
      <c r="B1327" s="280" t="s">
        <v>1418</v>
      </c>
      <c r="C1327" s="281" t="s">
        <v>1502</v>
      </c>
      <c r="D1327" s="282" t="s">
        <v>227</v>
      </c>
      <c r="E1327" s="283">
        <v>184.45349999999999</v>
      </c>
      <c r="F1327" s="283">
        <v>0</v>
      </c>
      <c r="G1327" s="284">
        <f>E1327*F1327</f>
        <v>0</v>
      </c>
      <c r="H1327" s="285">
        <v>2.0000000000010201E-2</v>
      </c>
      <c r="I1327" s="286">
        <f>E1327*H1327</f>
        <v>3.6890700000018812</v>
      </c>
      <c r="J1327" s="285"/>
      <c r="K1327" s="286">
        <f>E1327*J1327</f>
        <v>0</v>
      </c>
      <c r="O1327" s="278">
        <v>2</v>
      </c>
      <c r="AA1327" s="247">
        <v>12</v>
      </c>
      <c r="AB1327" s="247">
        <v>1</v>
      </c>
      <c r="AC1327" s="247">
        <v>90</v>
      </c>
      <c r="AZ1327" s="247">
        <v>2</v>
      </c>
      <c r="BA1327" s="247">
        <f>IF(AZ1327=1,G1327,0)</f>
        <v>0</v>
      </c>
      <c r="BB1327" s="247">
        <f>IF(AZ1327=2,G1327,0)</f>
        <v>0</v>
      </c>
      <c r="BC1327" s="247">
        <f>IF(AZ1327=3,G1327,0)</f>
        <v>0</v>
      </c>
      <c r="BD1327" s="247">
        <f>IF(AZ1327=4,G1327,0)</f>
        <v>0</v>
      </c>
      <c r="BE1327" s="247">
        <f>IF(AZ1327=5,G1327,0)</f>
        <v>0</v>
      </c>
      <c r="CA1327" s="278">
        <v>12</v>
      </c>
      <c r="CB1327" s="278">
        <v>1</v>
      </c>
    </row>
    <row r="1328" spans="1:80">
      <c r="A1328" s="287"/>
      <c r="B1328" s="290"/>
      <c r="C1328" s="291" t="s">
        <v>1503</v>
      </c>
      <c r="D1328" s="292"/>
      <c r="E1328" s="293">
        <v>184.45349999999999</v>
      </c>
      <c r="F1328" s="294"/>
      <c r="G1328" s="295"/>
      <c r="H1328" s="296"/>
      <c r="I1328" s="288"/>
      <c r="J1328" s="297"/>
      <c r="K1328" s="288"/>
      <c r="M1328" s="289" t="s">
        <v>1503</v>
      </c>
      <c r="O1328" s="278"/>
    </row>
    <row r="1329" spans="1:80">
      <c r="A1329" s="279">
        <v>358</v>
      </c>
      <c r="B1329" s="280" t="s">
        <v>1504</v>
      </c>
      <c r="C1329" s="281" t="s">
        <v>1505</v>
      </c>
      <c r="D1329" s="282" t="s">
        <v>220</v>
      </c>
      <c r="E1329" s="283">
        <v>4.52524492000141</v>
      </c>
      <c r="F1329" s="283">
        <v>0</v>
      </c>
      <c r="G1329" s="284">
        <f>E1329*F1329</f>
        <v>0</v>
      </c>
      <c r="H1329" s="285">
        <v>0</v>
      </c>
      <c r="I1329" s="286">
        <f>E1329*H1329</f>
        <v>0</v>
      </c>
      <c r="J1329" s="285"/>
      <c r="K1329" s="286">
        <f>E1329*J1329</f>
        <v>0</v>
      </c>
      <c r="O1329" s="278">
        <v>2</v>
      </c>
      <c r="AA1329" s="247">
        <v>7</v>
      </c>
      <c r="AB1329" s="247">
        <v>1001</v>
      </c>
      <c r="AC1329" s="247">
        <v>5</v>
      </c>
      <c r="AZ1329" s="247">
        <v>2</v>
      </c>
      <c r="BA1329" s="247">
        <f>IF(AZ1329=1,G1329,0)</f>
        <v>0</v>
      </c>
      <c r="BB1329" s="247">
        <f>IF(AZ1329=2,G1329,0)</f>
        <v>0</v>
      </c>
      <c r="BC1329" s="247">
        <f>IF(AZ1329=3,G1329,0)</f>
        <v>0</v>
      </c>
      <c r="BD1329" s="247">
        <f>IF(AZ1329=4,G1329,0)</f>
        <v>0</v>
      </c>
      <c r="BE1329" s="247">
        <f>IF(AZ1329=5,G1329,0)</f>
        <v>0</v>
      </c>
      <c r="CA1329" s="278">
        <v>7</v>
      </c>
      <c r="CB1329" s="278">
        <v>1001</v>
      </c>
    </row>
    <row r="1330" spans="1:80">
      <c r="A1330" s="298"/>
      <c r="B1330" s="299" t="s">
        <v>96</v>
      </c>
      <c r="C1330" s="300" t="s">
        <v>1483</v>
      </c>
      <c r="D1330" s="301"/>
      <c r="E1330" s="302"/>
      <c r="F1330" s="303"/>
      <c r="G1330" s="304">
        <f>SUM(G1296:G1329)</f>
        <v>0</v>
      </c>
      <c r="H1330" s="305"/>
      <c r="I1330" s="306">
        <f>SUM(I1296:I1329)</f>
        <v>4.5252449200014109</v>
      </c>
      <c r="J1330" s="305"/>
      <c r="K1330" s="306">
        <f>SUM(K1296:K1329)</f>
        <v>0</v>
      </c>
      <c r="O1330" s="278">
        <v>4</v>
      </c>
      <c r="BA1330" s="307">
        <f>SUM(BA1296:BA1329)</f>
        <v>0</v>
      </c>
      <c r="BB1330" s="307">
        <f>SUM(BB1296:BB1329)</f>
        <v>0</v>
      </c>
      <c r="BC1330" s="307">
        <f>SUM(BC1296:BC1329)</f>
        <v>0</v>
      </c>
      <c r="BD1330" s="307">
        <f>SUM(BD1296:BD1329)</f>
        <v>0</v>
      </c>
      <c r="BE1330" s="307">
        <f>SUM(BE1296:BE1329)</f>
        <v>0</v>
      </c>
    </row>
    <row r="1331" spans="1:80">
      <c r="A1331" s="268" t="s">
        <v>93</v>
      </c>
      <c r="B1331" s="269" t="s">
        <v>1506</v>
      </c>
      <c r="C1331" s="270" t="s">
        <v>1507</v>
      </c>
      <c r="D1331" s="271"/>
      <c r="E1331" s="272"/>
      <c r="F1331" s="272"/>
      <c r="G1331" s="273"/>
      <c r="H1331" s="274"/>
      <c r="I1331" s="275"/>
      <c r="J1331" s="276"/>
      <c r="K1331" s="277"/>
      <c r="O1331" s="278">
        <v>1</v>
      </c>
    </row>
    <row r="1332" spans="1:80">
      <c r="A1332" s="279">
        <v>359</v>
      </c>
      <c r="B1332" s="280" t="s">
        <v>1509</v>
      </c>
      <c r="C1332" s="281" t="s">
        <v>1510</v>
      </c>
      <c r="D1332" s="282" t="s">
        <v>227</v>
      </c>
      <c r="E1332" s="283">
        <v>25.3</v>
      </c>
      <c r="F1332" s="283">
        <v>0</v>
      </c>
      <c r="G1332" s="284">
        <f>E1332*F1332</f>
        <v>0</v>
      </c>
      <c r="H1332" s="285">
        <v>2.5000000000000001E-4</v>
      </c>
      <c r="I1332" s="286">
        <f>E1332*H1332</f>
        <v>6.3249999999999999E-3</v>
      </c>
      <c r="J1332" s="285">
        <v>0</v>
      </c>
      <c r="K1332" s="286">
        <f>E1332*J1332</f>
        <v>0</v>
      </c>
      <c r="O1332" s="278">
        <v>2</v>
      </c>
      <c r="AA1332" s="247">
        <v>1</v>
      </c>
      <c r="AB1332" s="247">
        <v>7</v>
      </c>
      <c r="AC1332" s="247">
        <v>7</v>
      </c>
      <c r="AZ1332" s="247">
        <v>2</v>
      </c>
      <c r="BA1332" s="247">
        <f>IF(AZ1332=1,G1332,0)</f>
        <v>0</v>
      </c>
      <c r="BB1332" s="247">
        <f>IF(AZ1332=2,G1332,0)</f>
        <v>0</v>
      </c>
      <c r="BC1332" s="247">
        <f>IF(AZ1332=3,G1332,0)</f>
        <v>0</v>
      </c>
      <c r="BD1332" s="247">
        <f>IF(AZ1332=4,G1332,0)</f>
        <v>0</v>
      </c>
      <c r="BE1332" s="247">
        <f>IF(AZ1332=5,G1332,0)</f>
        <v>0</v>
      </c>
      <c r="CA1332" s="278">
        <v>1</v>
      </c>
      <c r="CB1332" s="278">
        <v>7</v>
      </c>
    </row>
    <row r="1333" spans="1:80">
      <c r="A1333" s="287"/>
      <c r="B1333" s="290"/>
      <c r="C1333" s="291" t="s">
        <v>1511</v>
      </c>
      <c r="D1333" s="292"/>
      <c r="E1333" s="293">
        <v>25.3</v>
      </c>
      <c r="F1333" s="294"/>
      <c r="G1333" s="295"/>
      <c r="H1333" s="296"/>
      <c r="I1333" s="288"/>
      <c r="J1333" s="297"/>
      <c r="K1333" s="288"/>
      <c r="M1333" s="289" t="s">
        <v>1511</v>
      </c>
      <c r="O1333" s="278"/>
    </row>
    <row r="1334" spans="1:80">
      <c r="A1334" s="279">
        <v>360</v>
      </c>
      <c r="B1334" s="280" t="s">
        <v>1512</v>
      </c>
      <c r="C1334" s="281" t="s">
        <v>1513</v>
      </c>
      <c r="D1334" s="282" t="s">
        <v>227</v>
      </c>
      <c r="E1334" s="283">
        <v>91.861999999999995</v>
      </c>
      <c r="F1334" s="283">
        <v>0</v>
      </c>
      <c r="G1334" s="284">
        <f>E1334*F1334</f>
        <v>0</v>
      </c>
      <c r="H1334" s="285">
        <v>4.2000000000000002E-4</v>
      </c>
      <c r="I1334" s="286">
        <f>E1334*H1334</f>
        <v>3.8582039999999998E-2</v>
      </c>
      <c r="J1334" s="285">
        <v>0</v>
      </c>
      <c r="K1334" s="286">
        <f>E1334*J1334</f>
        <v>0</v>
      </c>
      <c r="O1334" s="278">
        <v>2</v>
      </c>
      <c r="AA1334" s="247">
        <v>1</v>
      </c>
      <c r="AB1334" s="247">
        <v>7</v>
      </c>
      <c r="AC1334" s="247">
        <v>7</v>
      </c>
      <c r="AZ1334" s="247">
        <v>2</v>
      </c>
      <c r="BA1334" s="247">
        <f>IF(AZ1334=1,G1334,0)</f>
        <v>0</v>
      </c>
      <c r="BB1334" s="247">
        <f>IF(AZ1334=2,G1334,0)</f>
        <v>0</v>
      </c>
      <c r="BC1334" s="247">
        <f>IF(AZ1334=3,G1334,0)</f>
        <v>0</v>
      </c>
      <c r="BD1334" s="247">
        <f>IF(AZ1334=4,G1334,0)</f>
        <v>0</v>
      </c>
      <c r="BE1334" s="247">
        <f>IF(AZ1334=5,G1334,0)</f>
        <v>0</v>
      </c>
      <c r="CA1334" s="278">
        <v>1</v>
      </c>
      <c r="CB1334" s="278">
        <v>7</v>
      </c>
    </row>
    <row r="1335" spans="1:80">
      <c r="A1335" s="287"/>
      <c r="B1335" s="290"/>
      <c r="C1335" s="319" t="s">
        <v>119</v>
      </c>
      <c r="D1335" s="292"/>
      <c r="E1335" s="318">
        <v>0</v>
      </c>
      <c r="F1335" s="294"/>
      <c r="G1335" s="295"/>
      <c r="H1335" s="296"/>
      <c r="I1335" s="288"/>
      <c r="J1335" s="297"/>
      <c r="K1335" s="288"/>
      <c r="M1335" s="289" t="s">
        <v>119</v>
      </c>
      <c r="O1335" s="278"/>
    </row>
    <row r="1336" spans="1:80">
      <c r="A1336" s="287"/>
      <c r="B1336" s="290"/>
      <c r="C1336" s="319" t="s">
        <v>1514</v>
      </c>
      <c r="D1336" s="292"/>
      <c r="E1336" s="318">
        <v>75.5</v>
      </c>
      <c r="F1336" s="294"/>
      <c r="G1336" s="295"/>
      <c r="H1336" s="296"/>
      <c r="I1336" s="288"/>
      <c r="J1336" s="297"/>
      <c r="K1336" s="288"/>
      <c r="M1336" s="289" t="s">
        <v>1514</v>
      </c>
      <c r="O1336" s="278"/>
    </row>
    <row r="1337" spans="1:80">
      <c r="A1337" s="287"/>
      <c r="B1337" s="290"/>
      <c r="C1337" s="319" t="s">
        <v>1515</v>
      </c>
      <c r="D1337" s="292"/>
      <c r="E1337" s="318">
        <v>3918.4</v>
      </c>
      <c r="F1337" s="294"/>
      <c r="G1337" s="295"/>
      <c r="H1337" s="296"/>
      <c r="I1337" s="288"/>
      <c r="J1337" s="297"/>
      <c r="K1337" s="288"/>
      <c r="M1337" s="289" t="s">
        <v>1515</v>
      </c>
      <c r="O1337" s="278"/>
    </row>
    <row r="1338" spans="1:80">
      <c r="A1338" s="287"/>
      <c r="B1338" s="290"/>
      <c r="C1338" s="319" t="s">
        <v>127</v>
      </c>
      <c r="D1338" s="292"/>
      <c r="E1338" s="318">
        <v>3993.9</v>
      </c>
      <c r="F1338" s="294"/>
      <c r="G1338" s="295"/>
      <c r="H1338" s="296"/>
      <c r="I1338" s="288"/>
      <c r="J1338" s="297"/>
      <c r="K1338" s="288"/>
      <c r="M1338" s="289" t="s">
        <v>127</v>
      </c>
      <c r="O1338" s="278"/>
    </row>
    <row r="1339" spans="1:80">
      <c r="A1339" s="287"/>
      <c r="B1339" s="290"/>
      <c r="C1339" s="291" t="s">
        <v>1516</v>
      </c>
      <c r="D1339" s="292"/>
      <c r="E1339" s="293">
        <v>91.861999999999995</v>
      </c>
      <c r="F1339" s="294"/>
      <c r="G1339" s="295"/>
      <c r="H1339" s="296"/>
      <c r="I1339" s="288"/>
      <c r="J1339" s="297"/>
      <c r="K1339" s="288"/>
      <c r="M1339" s="289" t="s">
        <v>1516</v>
      </c>
      <c r="O1339" s="278"/>
    </row>
    <row r="1340" spans="1:80">
      <c r="A1340" s="279">
        <v>361</v>
      </c>
      <c r="B1340" s="280" t="s">
        <v>1517</v>
      </c>
      <c r="C1340" s="281" t="s">
        <v>1518</v>
      </c>
      <c r="D1340" s="282" t="s">
        <v>227</v>
      </c>
      <c r="E1340" s="283">
        <v>19.425000000000001</v>
      </c>
      <c r="F1340" s="283">
        <v>0</v>
      </c>
      <c r="G1340" s="284">
        <f>E1340*F1340</f>
        <v>0</v>
      </c>
      <c r="H1340" s="285">
        <v>2.7999999999999998E-4</v>
      </c>
      <c r="I1340" s="286">
        <f>E1340*H1340</f>
        <v>5.4389999999999994E-3</v>
      </c>
      <c r="J1340" s="285">
        <v>0</v>
      </c>
      <c r="K1340" s="286">
        <f>E1340*J1340</f>
        <v>0</v>
      </c>
      <c r="O1340" s="278">
        <v>2</v>
      </c>
      <c r="AA1340" s="247">
        <v>1</v>
      </c>
      <c r="AB1340" s="247">
        <v>7</v>
      </c>
      <c r="AC1340" s="247">
        <v>7</v>
      </c>
      <c r="AZ1340" s="247">
        <v>2</v>
      </c>
      <c r="BA1340" s="247">
        <f>IF(AZ1340=1,G1340,0)</f>
        <v>0</v>
      </c>
      <c r="BB1340" s="247">
        <f>IF(AZ1340=2,G1340,0)</f>
        <v>0</v>
      </c>
      <c r="BC1340" s="247">
        <f>IF(AZ1340=3,G1340,0)</f>
        <v>0</v>
      </c>
      <c r="BD1340" s="247">
        <f>IF(AZ1340=4,G1340,0)</f>
        <v>0</v>
      </c>
      <c r="BE1340" s="247">
        <f>IF(AZ1340=5,G1340,0)</f>
        <v>0</v>
      </c>
      <c r="CA1340" s="278">
        <v>1</v>
      </c>
      <c r="CB1340" s="278">
        <v>7</v>
      </c>
    </row>
    <row r="1341" spans="1:80">
      <c r="A1341" s="287"/>
      <c r="B1341" s="290"/>
      <c r="C1341" s="291" t="s">
        <v>1519</v>
      </c>
      <c r="D1341" s="292"/>
      <c r="E1341" s="293">
        <v>0</v>
      </c>
      <c r="F1341" s="294"/>
      <c r="G1341" s="295"/>
      <c r="H1341" s="296"/>
      <c r="I1341" s="288"/>
      <c r="J1341" s="297"/>
      <c r="K1341" s="288"/>
      <c r="M1341" s="289" t="s">
        <v>1519</v>
      </c>
      <c r="O1341" s="278"/>
    </row>
    <row r="1342" spans="1:80">
      <c r="A1342" s="287"/>
      <c r="B1342" s="290"/>
      <c r="C1342" s="291" t="s">
        <v>1520</v>
      </c>
      <c r="D1342" s="292"/>
      <c r="E1342" s="293">
        <v>1.2749999999999999</v>
      </c>
      <c r="F1342" s="294"/>
      <c r="G1342" s="295"/>
      <c r="H1342" s="296"/>
      <c r="I1342" s="288"/>
      <c r="J1342" s="297"/>
      <c r="K1342" s="288"/>
      <c r="M1342" s="289" t="s">
        <v>1520</v>
      </c>
      <c r="O1342" s="278"/>
    </row>
    <row r="1343" spans="1:80">
      <c r="A1343" s="287"/>
      <c r="B1343" s="290"/>
      <c r="C1343" s="291" t="s">
        <v>1521</v>
      </c>
      <c r="D1343" s="292"/>
      <c r="E1343" s="293">
        <v>2.5499999999999998</v>
      </c>
      <c r="F1343" s="294"/>
      <c r="G1343" s="295"/>
      <c r="H1343" s="296"/>
      <c r="I1343" s="288"/>
      <c r="J1343" s="297"/>
      <c r="K1343" s="288"/>
      <c r="M1343" s="289" t="s">
        <v>1521</v>
      </c>
      <c r="O1343" s="278"/>
    </row>
    <row r="1344" spans="1:80">
      <c r="A1344" s="287"/>
      <c r="B1344" s="290"/>
      <c r="C1344" s="291" t="s">
        <v>1522</v>
      </c>
      <c r="D1344" s="292"/>
      <c r="E1344" s="293">
        <v>2.5</v>
      </c>
      <c r="F1344" s="294"/>
      <c r="G1344" s="295"/>
      <c r="H1344" s="296"/>
      <c r="I1344" s="288"/>
      <c r="J1344" s="297"/>
      <c r="K1344" s="288"/>
      <c r="M1344" s="289" t="s">
        <v>1522</v>
      </c>
      <c r="O1344" s="278"/>
    </row>
    <row r="1345" spans="1:80">
      <c r="A1345" s="287"/>
      <c r="B1345" s="290"/>
      <c r="C1345" s="291" t="s">
        <v>1523</v>
      </c>
      <c r="D1345" s="292"/>
      <c r="E1345" s="293">
        <v>3.6749999999999998</v>
      </c>
      <c r="F1345" s="294"/>
      <c r="G1345" s="295"/>
      <c r="H1345" s="296"/>
      <c r="I1345" s="288"/>
      <c r="J1345" s="297"/>
      <c r="K1345" s="288"/>
      <c r="M1345" s="289" t="s">
        <v>1523</v>
      </c>
      <c r="O1345" s="278"/>
    </row>
    <row r="1346" spans="1:80">
      <c r="A1346" s="287"/>
      <c r="B1346" s="290"/>
      <c r="C1346" s="291" t="s">
        <v>1524</v>
      </c>
      <c r="D1346" s="292"/>
      <c r="E1346" s="293">
        <v>3.6749999999999998</v>
      </c>
      <c r="F1346" s="294"/>
      <c r="G1346" s="295"/>
      <c r="H1346" s="296"/>
      <c r="I1346" s="288"/>
      <c r="J1346" s="297"/>
      <c r="K1346" s="288"/>
      <c r="M1346" s="289" t="s">
        <v>1524</v>
      </c>
      <c r="O1346" s="278"/>
    </row>
    <row r="1347" spans="1:80">
      <c r="A1347" s="287"/>
      <c r="B1347" s="290"/>
      <c r="C1347" s="291" t="s">
        <v>1525</v>
      </c>
      <c r="D1347" s="292"/>
      <c r="E1347" s="293">
        <v>1.35</v>
      </c>
      <c r="F1347" s="294"/>
      <c r="G1347" s="295"/>
      <c r="H1347" s="296"/>
      <c r="I1347" s="288"/>
      <c r="J1347" s="297"/>
      <c r="K1347" s="288"/>
      <c r="M1347" s="289" t="s">
        <v>1525</v>
      </c>
      <c r="O1347" s="278"/>
    </row>
    <row r="1348" spans="1:80">
      <c r="A1348" s="287"/>
      <c r="B1348" s="290"/>
      <c r="C1348" s="291" t="s">
        <v>1526</v>
      </c>
      <c r="D1348" s="292"/>
      <c r="E1348" s="293">
        <v>1.8</v>
      </c>
      <c r="F1348" s="294"/>
      <c r="G1348" s="295"/>
      <c r="H1348" s="296"/>
      <c r="I1348" s="288"/>
      <c r="J1348" s="297"/>
      <c r="K1348" s="288"/>
      <c r="M1348" s="289" t="s">
        <v>1526</v>
      </c>
      <c r="O1348" s="278"/>
    </row>
    <row r="1349" spans="1:80">
      <c r="A1349" s="287"/>
      <c r="B1349" s="290"/>
      <c r="C1349" s="291" t="s">
        <v>1527</v>
      </c>
      <c r="D1349" s="292"/>
      <c r="E1349" s="293">
        <v>1.375</v>
      </c>
      <c r="F1349" s="294"/>
      <c r="G1349" s="295"/>
      <c r="H1349" s="296"/>
      <c r="I1349" s="288"/>
      <c r="J1349" s="297"/>
      <c r="K1349" s="288"/>
      <c r="M1349" s="289" t="s">
        <v>1527</v>
      </c>
      <c r="O1349" s="278"/>
    </row>
    <row r="1350" spans="1:80">
      <c r="A1350" s="287"/>
      <c r="B1350" s="290"/>
      <c r="C1350" s="291" t="s">
        <v>1528</v>
      </c>
      <c r="D1350" s="292"/>
      <c r="E1350" s="293">
        <v>1.2250000000000001</v>
      </c>
      <c r="F1350" s="294"/>
      <c r="G1350" s="295"/>
      <c r="H1350" s="296"/>
      <c r="I1350" s="288"/>
      <c r="J1350" s="297"/>
      <c r="K1350" s="288"/>
      <c r="M1350" s="289" t="s">
        <v>1528</v>
      </c>
      <c r="O1350" s="278"/>
    </row>
    <row r="1351" spans="1:80">
      <c r="A1351" s="279">
        <v>362</v>
      </c>
      <c r="B1351" s="280" t="s">
        <v>1529</v>
      </c>
      <c r="C1351" s="281" t="s">
        <v>1530</v>
      </c>
      <c r="D1351" s="282" t="s">
        <v>227</v>
      </c>
      <c r="E1351" s="283">
        <v>3.17</v>
      </c>
      <c r="F1351" s="283">
        <v>0</v>
      </c>
      <c r="G1351" s="284">
        <f>E1351*F1351</f>
        <v>0</v>
      </c>
      <c r="H1351" s="285">
        <v>1.4000000000002899E-4</v>
      </c>
      <c r="I1351" s="286">
        <f>E1351*H1351</f>
        <v>4.4380000000009189E-4</v>
      </c>
      <c r="J1351" s="285">
        <v>0</v>
      </c>
      <c r="K1351" s="286">
        <f>E1351*J1351</f>
        <v>0</v>
      </c>
      <c r="O1351" s="278">
        <v>2</v>
      </c>
      <c r="AA1351" s="247">
        <v>1</v>
      </c>
      <c r="AB1351" s="247">
        <v>7</v>
      </c>
      <c r="AC1351" s="247">
        <v>7</v>
      </c>
      <c r="AZ1351" s="247">
        <v>2</v>
      </c>
      <c r="BA1351" s="247">
        <f>IF(AZ1351=1,G1351,0)</f>
        <v>0</v>
      </c>
      <c r="BB1351" s="247">
        <f>IF(AZ1351=2,G1351,0)</f>
        <v>0</v>
      </c>
      <c r="BC1351" s="247">
        <f>IF(AZ1351=3,G1351,0)</f>
        <v>0</v>
      </c>
      <c r="BD1351" s="247">
        <f>IF(AZ1351=4,G1351,0)</f>
        <v>0</v>
      </c>
      <c r="BE1351" s="247">
        <f>IF(AZ1351=5,G1351,0)</f>
        <v>0</v>
      </c>
      <c r="CA1351" s="278">
        <v>1</v>
      </c>
      <c r="CB1351" s="278">
        <v>7</v>
      </c>
    </row>
    <row r="1352" spans="1:80">
      <c r="A1352" s="287"/>
      <c r="B1352" s="290"/>
      <c r="C1352" s="291" t="s">
        <v>1531</v>
      </c>
      <c r="D1352" s="292"/>
      <c r="E1352" s="293">
        <v>3.17</v>
      </c>
      <c r="F1352" s="294"/>
      <c r="G1352" s="295"/>
      <c r="H1352" s="296"/>
      <c r="I1352" s="288"/>
      <c r="J1352" s="297"/>
      <c r="K1352" s="288"/>
      <c r="M1352" s="289" t="s">
        <v>1531</v>
      </c>
      <c r="O1352" s="278"/>
    </row>
    <row r="1353" spans="1:80">
      <c r="A1353" s="298"/>
      <c r="B1353" s="299" t="s">
        <v>96</v>
      </c>
      <c r="C1353" s="300" t="s">
        <v>1508</v>
      </c>
      <c r="D1353" s="301"/>
      <c r="E1353" s="302"/>
      <c r="F1353" s="303"/>
      <c r="G1353" s="304">
        <f>SUM(G1331:G1352)</f>
        <v>0</v>
      </c>
      <c r="H1353" s="305"/>
      <c r="I1353" s="306">
        <f>SUM(I1331:I1352)</f>
        <v>5.0789840000000086E-2</v>
      </c>
      <c r="J1353" s="305"/>
      <c r="K1353" s="306">
        <f>SUM(K1331:K1352)</f>
        <v>0</v>
      </c>
      <c r="O1353" s="278">
        <v>4</v>
      </c>
      <c r="BA1353" s="307">
        <f>SUM(BA1331:BA1352)</f>
        <v>0</v>
      </c>
      <c r="BB1353" s="307">
        <f>SUM(BB1331:BB1352)</f>
        <v>0</v>
      </c>
      <c r="BC1353" s="307">
        <f>SUM(BC1331:BC1352)</f>
        <v>0</v>
      </c>
      <c r="BD1353" s="307">
        <f>SUM(BD1331:BD1352)</f>
        <v>0</v>
      </c>
      <c r="BE1353" s="307">
        <f>SUM(BE1331:BE1352)</f>
        <v>0</v>
      </c>
    </row>
    <row r="1354" spans="1:80">
      <c r="A1354" s="268" t="s">
        <v>93</v>
      </c>
      <c r="B1354" s="269" t="s">
        <v>1532</v>
      </c>
      <c r="C1354" s="270" t="s">
        <v>1533</v>
      </c>
      <c r="D1354" s="271"/>
      <c r="E1354" s="272"/>
      <c r="F1354" s="272"/>
      <c r="G1354" s="273"/>
      <c r="H1354" s="274"/>
      <c r="I1354" s="275"/>
      <c r="J1354" s="276"/>
      <c r="K1354" s="277"/>
      <c r="O1354" s="278">
        <v>1</v>
      </c>
    </row>
    <row r="1355" spans="1:80">
      <c r="A1355" s="279">
        <v>363</v>
      </c>
      <c r="B1355" s="280" t="s">
        <v>1535</v>
      </c>
      <c r="C1355" s="281" t="s">
        <v>1536</v>
      </c>
      <c r="D1355" s="282" t="s">
        <v>227</v>
      </c>
      <c r="E1355" s="283">
        <v>282.86399999999998</v>
      </c>
      <c r="F1355" s="283">
        <v>0</v>
      </c>
      <c r="G1355" s="284">
        <f>E1355*F1355</f>
        <v>0</v>
      </c>
      <c r="H1355" s="285">
        <v>1E-4</v>
      </c>
      <c r="I1355" s="286">
        <f>E1355*H1355</f>
        <v>2.82864E-2</v>
      </c>
      <c r="J1355" s="285">
        <v>0</v>
      </c>
      <c r="K1355" s="286">
        <f>E1355*J1355</f>
        <v>0</v>
      </c>
      <c r="O1355" s="278">
        <v>2</v>
      </c>
      <c r="AA1355" s="247">
        <v>1</v>
      </c>
      <c r="AB1355" s="247">
        <v>7</v>
      </c>
      <c r="AC1355" s="247">
        <v>7</v>
      </c>
      <c r="AZ1355" s="247">
        <v>2</v>
      </c>
      <c r="BA1355" s="247">
        <f>IF(AZ1355=1,G1355,0)</f>
        <v>0</v>
      </c>
      <c r="BB1355" s="247">
        <f>IF(AZ1355=2,G1355,0)</f>
        <v>0</v>
      </c>
      <c r="BC1355" s="247">
        <f>IF(AZ1355=3,G1355,0)</f>
        <v>0</v>
      </c>
      <c r="BD1355" s="247">
        <f>IF(AZ1355=4,G1355,0)</f>
        <v>0</v>
      </c>
      <c r="BE1355" s="247">
        <f>IF(AZ1355=5,G1355,0)</f>
        <v>0</v>
      </c>
      <c r="CA1355" s="278">
        <v>1</v>
      </c>
      <c r="CB1355" s="278">
        <v>7</v>
      </c>
    </row>
    <row r="1356" spans="1:80">
      <c r="A1356" s="287"/>
      <c r="B1356" s="290"/>
      <c r="C1356" s="291" t="s">
        <v>1286</v>
      </c>
      <c r="D1356" s="292"/>
      <c r="E1356" s="293">
        <v>24</v>
      </c>
      <c r="F1356" s="294"/>
      <c r="G1356" s="295"/>
      <c r="H1356" s="296"/>
      <c r="I1356" s="288"/>
      <c r="J1356" s="297"/>
      <c r="K1356" s="288"/>
      <c r="M1356" s="289" t="s">
        <v>1286</v>
      </c>
      <c r="O1356" s="278"/>
    </row>
    <row r="1357" spans="1:80">
      <c r="A1357" s="287"/>
      <c r="B1357" s="290"/>
      <c r="C1357" s="291" t="s">
        <v>1287</v>
      </c>
      <c r="D1357" s="292"/>
      <c r="E1357" s="293">
        <v>16.263999999999999</v>
      </c>
      <c r="F1357" s="294"/>
      <c r="G1357" s="295"/>
      <c r="H1357" s="296"/>
      <c r="I1357" s="288"/>
      <c r="J1357" s="297"/>
      <c r="K1357" s="288"/>
      <c r="M1357" s="289" t="s">
        <v>1287</v>
      </c>
      <c r="O1357" s="278"/>
    </row>
    <row r="1358" spans="1:80">
      <c r="A1358" s="287"/>
      <c r="B1358" s="290"/>
      <c r="C1358" s="291" t="s">
        <v>1288</v>
      </c>
      <c r="D1358" s="292"/>
      <c r="E1358" s="293">
        <v>68</v>
      </c>
      <c r="F1358" s="294"/>
      <c r="G1358" s="295"/>
      <c r="H1358" s="296"/>
      <c r="I1358" s="288"/>
      <c r="J1358" s="297"/>
      <c r="K1358" s="288"/>
      <c r="M1358" s="289" t="s">
        <v>1288</v>
      </c>
      <c r="O1358" s="278"/>
    </row>
    <row r="1359" spans="1:80">
      <c r="A1359" s="287"/>
      <c r="B1359" s="290"/>
      <c r="C1359" s="291" t="s">
        <v>1289</v>
      </c>
      <c r="D1359" s="292"/>
      <c r="E1359" s="293">
        <v>25.68</v>
      </c>
      <c r="F1359" s="294"/>
      <c r="G1359" s="295"/>
      <c r="H1359" s="296"/>
      <c r="I1359" s="288"/>
      <c r="J1359" s="297"/>
      <c r="K1359" s="288"/>
      <c r="M1359" s="289" t="s">
        <v>1289</v>
      </c>
      <c r="O1359" s="278"/>
    </row>
    <row r="1360" spans="1:80">
      <c r="A1360" s="287"/>
      <c r="B1360" s="290"/>
      <c r="C1360" s="291" t="s">
        <v>1290</v>
      </c>
      <c r="D1360" s="292"/>
      <c r="E1360" s="293">
        <v>148.91999999999999</v>
      </c>
      <c r="F1360" s="294"/>
      <c r="G1360" s="295"/>
      <c r="H1360" s="296"/>
      <c r="I1360" s="288"/>
      <c r="J1360" s="297"/>
      <c r="K1360" s="288"/>
      <c r="M1360" s="289" t="s">
        <v>1290</v>
      </c>
      <c r="O1360" s="278"/>
    </row>
    <row r="1361" spans="1:80">
      <c r="A1361" s="279">
        <v>364</v>
      </c>
      <c r="B1361" s="280" t="s">
        <v>1537</v>
      </c>
      <c r="C1361" s="281" t="s">
        <v>1538</v>
      </c>
      <c r="D1361" s="282" t="s">
        <v>227</v>
      </c>
      <c r="E1361" s="283">
        <v>282.86399999999998</v>
      </c>
      <c r="F1361" s="283">
        <v>0</v>
      </c>
      <c r="G1361" s="284">
        <f>E1361*F1361</f>
        <v>0</v>
      </c>
      <c r="H1361" s="285">
        <v>3.5E-4</v>
      </c>
      <c r="I1361" s="286">
        <f>E1361*H1361</f>
        <v>9.900239999999999E-2</v>
      </c>
      <c r="J1361" s="285">
        <v>0</v>
      </c>
      <c r="K1361" s="286">
        <f>E1361*J1361</f>
        <v>0</v>
      </c>
      <c r="O1361" s="278">
        <v>2</v>
      </c>
      <c r="AA1361" s="247">
        <v>1</v>
      </c>
      <c r="AB1361" s="247">
        <v>7</v>
      </c>
      <c r="AC1361" s="247">
        <v>7</v>
      </c>
      <c r="AZ1361" s="247">
        <v>2</v>
      </c>
      <c r="BA1361" s="247">
        <f>IF(AZ1361=1,G1361,0)</f>
        <v>0</v>
      </c>
      <c r="BB1361" s="247">
        <f>IF(AZ1361=2,G1361,0)</f>
        <v>0</v>
      </c>
      <c r="BC1361" s="247">
        <f>IF(AZ1361=3,G1361,0)</f>
        <v>0</v>
      </c>
      <c r="BD1361" s="247">
        <f>IF(AZ1361=4,G1361,0)</f>
        <v>0</v>
      </c>
      <c r="BE1361" s="247">
        <f>IF(AZ1361=5,G1361,0)</f>
        <v>0</v>
      </c>
      <c r="CA1361" s="278">
        <v>1</v>
      </c>
      <c r="CB1361" s="278">
        <v>7</v>
      </c>
    </row>
    <row r="1362" spans="1:80">
      <c r="A1362" s="279">
        <v>365</v>
      </c>
      <c r="B1362" s="280" t="s">
        <v>1539</v>
      </c>
      <c r="C1362" s="281" t="s">
        <v>1540</v>
      </c>
      <c r="D1362" s="282" t="s">
        <v>227</v>
      </c>
      <c r="E1362" s="283">
        <v>740.33450000000005</v>
      </c>
      <c r="F1362" s="283">
        <v>0</v>
      </c>
      <c r="G1362" s="284">
        <f>E1362*F1362</f>
        <v>0</v>
      </c>
      <c r="H1362" s="285">
        <v>6.9999999999999994E-5</v>
      </c>
      <c r="I1362" s="286">
        <f>E1362*H1362</f>
        <v>5.1823414999999998E-2</v>
      </c>
      <c r="J1362" s="285">
        <v>0</v>
      </c>
      <c r="K1362" s="286">
        <f>E1362*J1362</f>
        <v>0</v>
      </c>
      <c r="O1362" s="278">
        <v>2</v>
      </c>
      <c r="AA1362" s="247">
        <v>1</v>
      </c>
      <c r="AB1362" s="247">
        <v>7</v>
      </c>
      <c r="AC1362" s="247">
        <v>7</v>
      </c>
      <c r="AZ1362" s="247">
        <v>2</v>
      </c>
      <c r="BA1362" s="247">
        <f>IF(AZ1362=1,G1362,0)</f>
        <v>0</v>
      </c>
      <c r="BB1362" s="247">
        <f>IF(AZ1362=2,G1362,0)</f>
        <v>0</v>
      </c>
      <c r="BC1362" s="247">
        <f>IF(AZ1362=3,G1362,0)</f>
        <v>0</v>
      </c>
      <c r="BD1362" s="247">
        <f>IF(AZ1362=4,G1362,0)</f>
        <v>0</v>
      </c>
      <c r="BE1362" s="247">
        <f>IF(AZ1362=5,G1362,0)</f>
        <v>0</v>
      </c>
      <c r="CA1362" s="278">
        <v>1</v>
      </c>
      <c r="CB1362" s="278">
        <v>7</v>
      </c>
    </row>
    <row r="1363" spans="1:80">
      <c r="A1363" s="287"/>
      <c r="B1363" s="290"/>
      <c r="C1363" s="291" t="s">
        <v>736</v>
      </c>
      <c r="D1363" s="292"/>
      <c r="E1363" s="293">
        <v>0</v>
      </c>
      <c r="F1363" s="294"/>
      <c r="G1363" s="295"/>
      <c r="H1363" s="296"/>
      <c r="I1363" s="288"/>
      <c r="J1363" s="297"/>
      <c r="K1363" s="288"/>
      <c r="M1363" s="289" t="s">
        <v>736</v>
      </c>
      <c r="O1363" s="278"/>
    </row>
    <row r="1364" spans="1:80">
      <c r="A1364" s="287"/>
      <c r="B1364" s="290"/>
      <c r="C1364" s="291" t="s">
        <v>1541</v>
      </c>
      <c r="D1364" s="292"/>
      <c r="E1364" s="293">
        <v>106.5</v>
      </c>
      <c r="F1364" s="294"/>
      <c r="G1364" s="295"/>
      <c r="H1364" s="296"/>
      <c r="I1364" s="288"/>
      <c r="J1364" s="297"/>
      <c r="K1364" s="288"/>
      <c r="M1364" s="289" t="s">
        <v>1541</v>
      </c>
      <c r="O1364" s="278"/>
    </row>
    <row r="1365" spans="1:80">
      <c r="A1365" s="287"/>
      <c r="B1365" s="290"/>
      <c r="C1365" s="291" t="s">
        <v>1542</v>
      </c>
      <c r="D1365" s="292"/>
      <c r="E1365" s="293">
        <v>11.11</v>
      </c>
      <c r="F1365" s="294"/>
      <c r="G1365" s="295"/>
      <c r="H1365" s="296"/>
      <c r="I1365" s="288"/>
      <c r="J1365" s="297"/>
      <c r="K1365" s="288"/>
      <c r="M1365" s="289" t="s">
        <v>1542</v>
      </c>
      <c r="O1365" s="278"/>
    </row>
    <row r="1366" spans="1:80">
      <c r="A1366" s="287"/>
      <c r="B1366" s="290"/>
      <c r="C1366" s="291" t="s">
        <v>1543</v>
      </c>
      <c r="D1366" s="292"/>
      <c r="E1366" s="293">
        <v>5.52</v>
      </c>
      <c r="F1366" s="294"/>
      <c r="G1366" s="295"/>
      <c r="H1366" s="296"/>
      <c r="I1366" s="288"/>
      <c r="J1366" s="297"/>
      <c r="K1366" s="288"/>
      <c r="M1366" s="289" t="s">
        <v>1543</v>
      </c>
      <c r="O1366" s="278"/>
    </row>
    <row r="1367" spans="1:80">
      <c r="A1367" s="287"/>
      <c r="B1367" s="290"/>
      <c r="C1367" s="291" t="s">
        <v>1544</v>
      </c>
      <c r="D1367" s="292"/>
      <c r="E1367" s="293">
        <v>5.88</v>
      </c>
      <c r="F1367" s="294"/>
      <c r="G1367" s="295"/>
      <c r="H1367" s="296"/>
      <c r="I1367" s="288"/>
      <c r="J1367" s="297"/>
      <c r="K1367" s="288"/>
      <c r="M1367" s="289" t="s">
        <v>1544</v>
      </c>
      <c r="O1367" s="278"/>
    </row>
    <row r="1368" spans="1:80">
      <c r="A1368" s="287"/>
      <c r="B1368" s="290"/>
      <c r="C1368" s="291" t="s">
        <v>1545</v>
      </c>
      <c r="D1368" s="292"/>
      <c r="E1368" s="293">
        <v>63.293999999999997</v>
      </c>
      <c r="F1368" s="294"/>
      <c r="G1368" s="295"/>
      <c r="H1368" s="296"/>
      <c r="I1368" s="288"/>
      <c r="J1368" s="297"/>
      <c r="K1368" s="288"/>
      <c r="M1368" s="289" t="s">
        <v>1545</v>
      </c>
      <c r="O1368" s="278"/>
    </row>
    <row r="1369" spans="1:80">
      <c r="A1369" s="287"/>
      <c r="B1369" s="290"/>
      <c r="C1369" s="291" t="s">
        <v>1546</v>
      </c>
      <c r="D1369" s="292"/>
      <c r="E1369" s="293">
        <v>47.46</v>
      </c>
      <c r="F1369" s="294"/>
      <c r="G1369" s="295"/>
      <c r="H1369" s="296"/>
      <c r="I1369" s="288"/>
      <c r="J1369" s="297"/>
      <c r="K1369" s="288"/>
      <c r="M1369" s="289" t="s">
        <v>1546</v>
      </c>
      <c r="O1369" s="278"/>
    </row>
    <row r="1370" spans="1:80">
      <c r="A1370" s="287"/>
      <c r="B1370" s="290"/>
      <c r="C1370" s="291" t="s">
        <v>1547</v>
      </c>
      <c r="D1370" s="292"/>
      <c r="E1370" s="293">
        <v>6.96</v>
      </c>
      <c r="F1370" s="294"/>
      <c r="G1370" s="295"/>
      <c r="H1370" s="296"/>
      <c r="I1370" s="288"/>
      <c r="J1370" s="297"/>
      <c r="K1370" s="288"/>
      <c r="M1370" s="289" t="s">
        <v>1547</v>
      </c>
      <c r="O1370" s="278"/>
    </row>
    <row r="1371" spans="1:80">
      <c r="A1371" s="287"/>
      <c r="B1371" s="290"/>
      <c r="C1371" s="291" t="s">
        <v>1548</v>
      </c>
      <c r="D1371" s="292"/>
      <c r="E1371" s="293">
        <v>6.36</v>
      </c>
      <c r="F1371" s="294"/>
      <c r="G1371" s="295"/>
      <c r="H1371" s="296"/>
      <c r="I1371" s="288"/>
      <c r="J1371" s="297"/>
      <c r="K1371" s="288"/>
      <c r="M1371" s="289" t="s">
        <v>1548</v>
      </c>
      <c r="O1371" s="278"/>
    </row>
    <row r="1372" spans="1:80">
      <c r="A1372" s="287"/>
      <c r="B1372" s="290"/>
      <c r="C1372" s="291" t="s">
        <v>1549</v>
      </c>
      <c r="D1372" s="292"/>
      <c r="E1372" s="293">
        <v>46.14</v>
      </c>
      <c r="F1372" s="294"/>
      <c r="G1372" s="295"/>
      <c r="H1372" s="296"/>
      <c r="I1372" s="288"/>
      <c r="J1372" s="297"/>
      <c r="K1372" s="288"/>
      <c r="M1372" s="289" t="s">
        <v>1549</v>
      </c>
      <c r="O1372" s="278"/>
    </row>
    <row r="1373" spans="1:80">
      <c r="A1373" s="287"/>
      <c r="B1373" s="290"/>
      <c r="C1373" s="291" t="s">
        <v>1550</v>
      </c>
      <c r="D1373" s="292"/>
      <c r="E1373" s="293">
        <v>5.04</v>
      </c>
      <c r="F1373" s="294"/>
      <c r="G1373" s="295"/>
      <c r="H1373" s="296"/>
      <c r="I1373" s="288"/>
      <c r="J1373" s="297"/>
      <c r="K1373" s="288"/>
      <c r="M1373" s="289" t="s">
        <v>1550</v>
      </c>
      <c r="O1373" s="278"/>
    </row>
    <row r="1374" spans="1:80">
      <c r="A1374" s="287"/>
      <c r="B1374" s="290"/>
      <c r="C1374" s="291" t="s">
        <v>1551</v>
      </c>
      <c r="D1374" s="292"/>
      <c r="E1374" s="293">
        <v>6.6</v>
      </c>
      <c r="F1374" s="294"/>
      <c r="G1374" s="295"/>
      <c r="H1374" s="296"/>
      <c r="I1374" s="288"/>
      <c r="J1374" s="297"/>
      <c r="K1374" s="288"/>
      <c r="M1374" s="289" t="s">
        <v>1551</v>
      </c>
      <c r="O1374" s="278"/>
    </row>
    <row r="1375" spans="1:80">
      <c r="A1375" s="287"/>
      <c r="B1375" s="290"/>
      <c r="C1375" s="291" t="s">
        <v>1552</v>
      </c>
      <c r="D1375" s="292"/>
      <c r="E1375" s="293">
        <v>61.44</v>
      </c>
      <c r="F1375" s="294"/>
      <c r="G1375" s="295"/>
      <c r="H1375" s="296"/>
      <c r="I1375" s="288"/>
      <c r="J1375" s="297"/>
      <c r="K1375" s="288"/>
      <c r="M1375" s="289" t="s">
        <v>1552</v>
      </c>
      <c r="O1375" s="278"/>
    </row>
    <row r="1376" spans="1:80">
      <c r="A1376" s="287"/>
      <c r="B1376" s="290"/>
      <c r="C1376" s="291" t="s">
        <v>1553</v>
      </c>
      <c r="D1376" s="292"/>
      <c r="E1376" s="293">
        <v>20.74</v>
      </c>
      <c r="F1376" s="294"/>
      <c r="G1376" s="295"/>
      <c r="H1376" s="296"/>
      <c r="I1376" s="288"/>
      <c r="J1376" s="297"/>
      <c r="K1376" s="288"/>
      <c r="M1376" s="289" t="s">
        <v>1553</v>
      </c>
      <c r="O1376" s="278"/>
    </row>
    <row r="1377" spans="1:15">
      <c r="A1377" s="287"/>
      <c r="B1377" s="290"/>
      <c r="C1377" s="291" t="s">
        <v>776</v>
      </c>
      <c r="D1377" s="292"/>
      <c r="E1377" s="293">
        <v>6.96</v>
      </c>
      <c r="F1377" s="294"/>
      <c r="G1377" s="295"/>
      <c r="H1377" s="296"/>
      <c r="I1377" s="288"/>
      <c r="J1377" s="297"/>
      <c r="K1377" s="288"/>
      <c r="M1377" s="289" t="s">
        <v>776</v>
      </c>
      <c r="O1377" s="278"/>
    </row>
    <row r="1378" spans="1:15">
      <c r="A1378" s="287"/>
      <c r="B1378" s="290"/>
      <c r="C1378" s="291" t="s">
        <v>123</v>
      </c>
      <c r="D1378" s="292"/>
      <c r="E1378" s="293">
        <v>0</v>
      </c>
      <c r="F1378" s="294"/>
      <c r="G1378" s="295"/>
      <c r="H1378" s="296"/>
      <c r="I1378" s="288"/>
      <c r="J1378" s="297"/>
      <c r="K1378" s="288"/>
      <c r="M1378" s="289">
        <v>0</v>
      </c>
      <c r="O1378" s="278"/>
    </row>
    <row r="1379" spans="1:15">
      <c r="A1379" s="287"/>
      <c r="B1379" s="290"/>
      <c r="C1379" s="291" t="s">
        <v>759</v>
      </c>
      <c r="D1379" s="292"/>
      <c r="E1379" s="293">
        <v>0</v>
      </c>
      <c r="F1379" s="294"/>
      <c r="G1379" s="295"/>
      <c r="H1379" s="296"/>
      <c r="I1379" s="288"/>
      <c r="J1379" s="297"/>
      <c r="K1379" s="288"/>
      <c r="M1379" s="289" t="s">
        <v>759</v>
      </c>
      <c r="O1379" s="278"/>
    </row>
    <row r="1380" spans="1:15">
      <c r="A1380" s="287"/>
      <c r="B1380" s="290"/>
      <c r="C1380" s="291" t="s">
        <v>777</v>
      </c>
      <c r="D1380" s="292"/>
      <c r="E1380" s="293">
        <v>44.55</v>
      </c>
      <c r="F1380" s="294"/>
      <c r="G1380" s="295"/>
      <c r="H1380" s="296"/>
      <c r="I1380" s="288"/>
      <c r="J1380" s="297"/>
      <c r="K1380" s="288"/>
      <c r="M1380" s="289" t="s">
        <v>777</v>
      </c>
      <c r="O1380" s="278"/>
    </row>
    <row r="1381" spans="1:15">
      <c r="A1381" s="287"/>
      <c r="B1381" s="290"/>
      <c r="C1381" s="291" t="s">
        <v>1554</v>
      </c>
      <c r="D1381" s="292"/>
      <c r="E1381" s="293">
        <v>26.574999999999999</v>
      </c>
      <c r="F1381" s="294"/>
      <c r="G1381" s="295"/>
      <c r="H1381" s="296"/>
      <c r="I1381" s="288"/>
      <c r="J1381" s="297"/>
      <c r="K1381" s="288"/>
      <c r="M1381" s="289" t="s">
        <v>1554</v>
      </c>
      <c r="O1381" s="278"/>
    </row>
    <row r="1382" spans="1:15">
      <c r="A1382" s="287"/>
      <c r="B1382" s="290"/>
      <c r="C1382" s="291" t="s">
        <v>1555</v>
      </c>
      <c r="D1382" s="292"/>
      <c r="E1382" s="293">
        <v>13.68</v>
      </c>
      <c r="F1382" s="294"/>
      <c r="G1382" s="295"/>
      <c r="H1382" s="296"/>
      <c r="I1382" s="288"/>
      <c r="J1382" s="297"/>
      <c r="K1382" s="288"/>
      <c r="M1382" s="289" t="s">
        <v>1555</v>
      </c>
      <c r="O1382" s="278"/>
    </row>
    <row r="1383" spans="1:15">
      <c r="A1383" s="287"/>
      <c r="B1383" s="290"/>
      <c r="C1383" s="291" t="s">
        <v>1556</v>
      </c>
      <c r="D1383" s="292"/>
      <c r="E1383" s="293">
        <v>7.2</v>
      </c>
      <c r="F1383" s="294"/>
      <c r="G1383" s="295"/>
      <c r="H1383" s="296"/>
      <c r="I1383" s="288"/>
      <c r="J1383" s="297"/>
      <c r="K1383" s="288"/>
      <c r="M1383" s="289" t="s">
        <v>1556</v>
      </c>
      <c r="O1383" s="278"/>
    </row>
    <row r="1384" spans="1:15">
      <c r="A1384" s="287"/>
      <c r="B1384" s="290"/>
      <c r="C1384" s="291" t="s">
        <v>1557</v>
      </c>
      <c r="D1384" s="292"/>
      <c r="E1384" s="293">
        <v>20.63</v>
      </c>
      <c r="F1384" s="294"/>
      <c r="G1384" s="295"/>
      <c r="H1384" s="296"/>
      <c r="I1384" s="288"/>
      <c r="J1384" s="297"/>
      <c r="K1384" s="288"/>
      <c r="M1384" s="289" t="s">
        <v>1557</v>
      </c>
      <c r="O1384" s="278"/>
    </row>
    <row r="1385" spans="1:15">
      <c r="A1385" s="287"/>
      <c r="B1385" s="290"/>
      <c r="C1385" s="291" t="s">
        <v>1558</v>
      </c>
      <c r="D1385" s="292"/>
      <c r="E1385" s="293">
        <v>10.185</v>
      </c>
      <c r="F1385" s="294"/>
      <c r="G1385" s="295"/>
      <c r="H1385" s="296"/>
      <c r="I1385" s="288"/>
      <c r="J1385" s="297"/>
      <c r="K1385" s="288"/>
      <c r="M1385" s="289" t="s">
        <v>1558</v>
      </c>
      <c r="O1385" s="278"/>
    </row>
    <row r="1386" spans="1:15">
      <c r="A1386" s="287"/>
      <c r="B1386" s="290"/>
      <c r="C1386" s="291" t="s">
        <v>123</v>
      </c>
      <c r="D1386" s="292"/>
      <c r="E1386" s="293">
        <v>0</v>
      </c>
      <c r="F1386" s="294"/>
      <c r="G1386" s="295"/>
      <c r="H1386" s="296"/>
      <c r="I1386" s="288"/>
      <c r="J1386" s="297"/>
      <c r="K1386" s="288"/>
      <c r="M1386" s="289">
        <v>0</v>
      </c>
      <c r="O1386" s="278"/>
    </row>
    <row r="1387" spans="1:15">
      <c r="A1387" s="287"/>
      <c r="B1387" s="290"/>
      <c r="C1387" s="291" t="s">
        <v>1016</v>
      </c>
      <c r="D1387" s="292"/>
      <c r="E1387" s="293">
        <v>0</v>
      </c>
      <c r="F1387" s="294"/>
      <c r="G1387" s="295"/>
      <c r="H1387" s="296"/>
      <c r="I1387" s="288"/>
      <c r="J1387" s="297"/>
      <c r="K1387" s="288"/>
      <c r="M1387" s="289" t="s">
        <v>1016</v>
      </c>
      <c r="O1387" s="278"/>
    </row>
    <row r="1388" spans="1:15">
      <c r="A1388" s="287"/>
      <c r="B1388" s="290"/>
      <c r="C1388" s="291" t="s">
        <v>1559</v>
      </c>
      <c r="D1388" s="292"/>
      <c r="E1388" s="293">
        <v>10.9925</v>
      </c>
      <c r="F1388" s="294"/>
      <c r="G1388" s="295"/>
      <c r="H1388" s="296"/>
      <c r="I1388" s="288"/>
      <c r="J1388" s="297"/>
      <c r="K1388" s="288"/>
      <c r="M1388" s="289" t="s">
        <v>1559</v>
      </c>
      <c r="O1388" s="278"/>
    </row>
    <row r="1389" spans="1:15">
      <c r="A1389" s="287"/>
      <c r="B1389" s="290"/>
      <c r="C1389" s="291" t="s">
        <v>1560</v>
      </c>
      <c r="D1389" s="292"/>
      <c r="E1389" s="293">
        <v>24.164999999999999</v>
      </c>
      <c r="F1389" s="294"/>
      <c r="G1389" s="295"/>
      <c r="H1389" s="296"/>
      <c r="I1389" s="288"/>
      <c r="J1389" s="297"/>
      <c r="K1389" s="288"/>
      <c r="M1389" s="289" t="s">
        <v>1560</v>
      </c>
      <c r="O1389" s="278"/>
    </row>
    <row r="1390" spans="1:15">
      <c r="A1390" s="287"/>
      <c r="B1390" s="290"/>
      <c r="C1390" s="291" t="s">
        <v>1561</v>
      </c>
      <c r="D1390" s="292"/>
      <c r="E1390" s="293">
        <v>2.1120000000000001</v>
      </c>
      <c r="F1390" s="294"/>
      <c r="G1390" s="295"/>
      <c r="H1390" s="296"/>
      <c r="I1390" s="288"/>
      <c r="J1390" s="297"/>
      <c r="K1390" s="288"/>
      <c r="M1390" s="289" t="s">
        <v>1561</v>
      </c>
      <c r="O1390" s="278"/>
    </row>
    <row r="1391" spans="1:15">
      <c r="A1391" s="287"/>
      <c r="B1391" s="290"/>
      <c r="C1391" s="291" t="s">
        <v>1562</v>
      </c>
      <c r="D1391" s="292"/>
      <c r="E1391" s="293">
        <v>10.73</v>
      </c>
      <c r="F1391" s="294"/>
      <c r="G1391" s="295"/>
      <c r="H1391" s="296"/>
      <c r="I1391" s="288"/>
      <c r="J1391" s="297"/>
      <c r="K1391" s="288"/>
      <c r="M1391" s="289" t="s">
        <v>1562</v>
      </c>
      <c r="O1391" s="278"/>
    </row>
    <row r="1392" spans="1:15">
      <c r="A1392" s="287"/>
      <c r="B1392" s="290"/>
      <c r="C1392" s="291" t="s">
        <v>1563</v>
      </c>
      <c r="D1392" s="292"/>
      <c r="E1392" s="293">
        <v>15.452999999999999</v>
      </c>
      <c r="F1392" s="294"/>
      <c r="G1392" s="295"/>
      <c r="H1392" s="296"/>
      <c r="I1392" s="288"/>
      <c r="J1392" s="297"/>
      <c r="K1392" s="288"/>
      <c r="M1392" s="289" t="s">
        <v>1563</v>
      </c>
      <c r="O1392" s="278"/>
    </row>
    <row r="1393" spans="1:80">
      <c r="A1393" s="287"/>
      <c r="B1393" s="290"/>
      <c r="C1393" s="291" t="s">
        <v>1564</v>
      </c>
      <c r="D1393" s="292"/>
      <c r="E1393" s="293">
        <v>34.109000000000002</v>
      </c>
      <c r="F1393" s="294"/>
      <c r="G1393" s="295"/>
      <c r="H1393" s="296"/>
      <c r="I1393" s="288"/>
      <c r="J1393" s="297"/>
      <c r="K1393" s="288"/>
      <c r="M1393" s="289" t="s">
        <v>1564</v>
      </c>
      <c r="O1393" s="278"/>
    </row>
    <row r="1394" spans="1:80">
      <c r="A1394" s="287"/>
      <c r="B1394" s="290"/>
      <c r="C1394" s="291" t="s">
        <v>1565</v>
      </c>
      <c r="D1394" s="292"/>
      <c r="E1394" s="293">
        <v>11.752000000000001</v>
      </c>
      <c r="F1394" s="294"/>
      <c r="G1394" s="295"/>
      <c r="H1394" s="296"/>
      <c r="I1394" s="288"/>
      <c r="J1394" s="297"/>
      <c r="K1394" s="288"/>
      <c r="M1394" s="289" t="s">
        <v>1565</v>
      </c>
      <c r="O1394" s="278"/>
    </row>
    <row r="1395" spans="1:80">
      <c r="A1395" s="287"/>
      <c r="B1395" s="290"/>
      <c r="C1395" s="291" t="s">
        <v>1566</v>
      </c>
      <c r="D1395" s="292"/>
      <c r="E1395" s="293">
        <v>1.962</v>
      </c>
      <c r="F1395" s="294"/>
      <c r="G1395" s="295"/>
      <c r="H1395" s="296"/>
      <c r="I1395" s="288"/>
      <c r="J1395" s="297"/>
      <c r="K1395" s="288"/>
      <c r="M1395" s="289" t="s">
        <v>1566</v>
      </c>
      <c r="O1395" s="278"/>
    </row>
    <row r="1396" spans="1:80">
      <c r="A1396" s="287"/>
      <c r="B1396" s="290"/>
      <c r="C1396" s="291" t="s">
        <v>1567</v>
      </c>
      <c r="D1396" s="292"/>
      <c r="E1396" s="293">
        <v>5.7249999999999996</v>
      </c>
      <c r="F1396" s="294"/>
      <c r="G1396" s="295"/>
      <c r="H1396" s="296"/>
      <c r="I1396" s="288"/>
      <c r="J1396" s="297"/>
      <c r="K1396" s="288"/>
      <c r="M1396" s="289" t="s">
        <v>1567</v>
      </c>
      <c r="O1396" s="278"/>
    </row>
    <row r="1397" spans="1:80">
      <c r="A1397" s="287"/>
      <c r="B1397" s="290"/>
      <c r="C1397" s="291" t="s">
        <v>1568</v>
      </c>
      <c r="D1397" s="292"/>
      <c r="E1397" s="293">
        <v>9.5549999999999997</v>
      </c>
      <c r="F1397" s="294"/>
      <c r="G1397" s="295"/>
      <c r="H1397" s="296"/>
      <c r="I1397" s="288"/>
      <c r="J1397" s="297"/>
      <c r="K1397" s="288"/>
      <c r="M1397" s="289" t="s">
        <v>1568</v>
      </c>
      <c r="O1397" s="278"/>
    </row>
    <row r="1398" spans="1:80">
      <c r="A1398" s="287"/>
      <c r="B1398" s="290"/>
      <c r="C1398" s="291" t="s">
        <v>1569</v>
      </c>
      <c r="D1398" s="292"/>
      <c r="E1398" s="293">
        <v>43.375</v>
      </c>
      <c r="F1398" s="294"/>
      <c r="G1398" s="295"/>
      <c r="H1398" s="296"/>
      <c r="I1398" s="288"/>
      <c r="J1398" s="297"/>
      <c r="K1398" s="288"/>
      <c r="M1398" s="289" t="s">
        <v>1569</v>
      </c>
      <c r="O1398" s="278"/>
    </row>
    <row r="1399" spans="1:80">
      <c r="A1399" s="287"/>
      <c r="B1399" s="290"/>
      <c r="C1399" s="291" t="s">
        <v>123</v>
      </c>
      <c r="D1399" s="292"/>
      <c r="E1399" s="293">
        <v>0</v>
      </c>
      <c r="F1399" s="294"/>
      <c r="G1399" s="295"/>
      <c r="H1399" s="296"/>
      <c r="I1399" s="288"/>
      <c r="J1399" s="297"/>
      <c r="K1399" s="288"/>
      <c r="M1399" s="289">
        <v>0</v>
      </c>
      <c r="O1399" s="278"/>
    </row>
    <row r="1400" spans="1:80">
      <c r="A1400" s="287"/>
      <c r="B1400" s="290"/>
      <c r="C1400" s="291" t="s">
        <v>780</v>
      </c>
      <c r="D1400" s="292"/>
      <c r="E1400" s="293">
        <v>0</v>
      </c>
      <c r="F1400" s="294"/>
      <c r="G1400" s="295"/>
      <c r="H1400" s="296"/>
      <c r="I1400" s="288"/>
      <c r="J1400" s="297"/>
      <c r="K1400" s="288"/>
      <c r="M1400" s="289" t="s">
        <v>780</v>
      </c>
      <c r="O1400" s="278"/>
    </row>
    <row r="1401" spans="1:80">
      <c r="A1401" s="287"/>
      <c r="B1401" s="290"/>
      <c r="C1401" s="291" t="s">
        <v>781</v>
      </c>
      <c r="D1401" s="292"/>
      <c r="E1401" s="293">
        <v>40.625</v>
      </c>
      <c r="F1401" s="294"/>
      <c r="G1401" s="295"/>
      <c r="H1401" s="296"/>
      <c r="I1401" s="288"/>
      <c r="J1401" s="297"/>
      <c r="K1401" s="288"/>
      <c r="M1401" s="289" t="s">
        <v>781</v>
      </c>
      <c r="O1401" s="278"/>
    </row>
    <row r="1402" spans="1:80">
      <c r="A1402" s="287"/>
      <c r="B1402" s="290"/>
      <c r="C1402" s="291" t="s">
        <v>782</v>
      </c>
      <c r="D1402" s="292"/>
      <c r="E1402" s="293">
        <v>6.9550000000000001</v>
      </c>
      <c r="F1402" s="294"/>
      <c r="G1402" s="295"/>
      <c r="H1402" s="296"/>
      <c r="I1402" s="288"/>
      <c r="J1402" s="297"/>
      <c r="K1402" s="288"/>
      <c r="M1402" s="289" t="s">
        <v>782</v>
      </c>
      <c r="O1402" s="278"/>
    </row>
    <row r="1403" spans="1:80">
      <c r="A1403" s="279">
        <v>366</v>
      </c>
      <c r="B1403" s="280" t="s">
        <v>1570</v>
      </c>
      <c r="C1403" s="281" t="s">
        <v>1571</v>
      </c>
      <c r="D1403" s="282" t="s">
        <v>227</v>
      </c>
      <c r="E1403" s="283">
        <v>740.33450000000005</v>
      </c>
      <c r="F1403" s="283">
        <v>0</v>
      </c>
      <c r="G1403" s="284">
        <f>E1403*F1403</f>
        <v>0</v>
      </c>
      <c r="H1403" s="285">
        <v>1.4999999999999999E-4</v>
      </c>
      <c r="I1403" s="286">
        <f>E1403*H1403</f>
        <v>0.111050175</v>
      </c>
      <c r="J1403" s="285">
        <v>0</v>
      </c>
      <c r="K1403" s="286">
        <f>E1403*J1403</f>
        <v>0</v>
      </c>
      <c r="O1403" s="278">
        <v>2</v>
      </c>
      <c r="AA1403" s="247">
        <v>1</v>
      </c>
      <c r="AB1403" s="247">
        <v>7</v>
      </c>
      <c r="AC1403" s="247">
        <v>7</v>
      </c>
      <c r="AZ1403" s="247">
        <v>2</v>
      </c>
      <c r="BA1403" s="247">
        <f>IF(AZ1403=1,G1403,0)</f>
        <v>0</v>
      </c>
      <c r="BB1403" s="247">
        <f>IF(AZ1403=2,G1403,0)</f>
        <v>0</v>
      </c>
      <c r="BC1403" s="247">
        <f>IF(AZ1403=3,G1403,0)</f>
        <v>0</v>
      </c>
      <c r="BD1403" s="247">
        <f>IF(AZ1403=4,G1403,0)</f>
        <v>0</v>
      </c>
      <c r="BE1403" s="247">
        <f>IF(AZ1403=5,G1403,0)</f>
        <v>0</v>
      </c>
      <c r="CA1403" s="278">
        <v>1</v>
      </c>
      <c r="CB1403" s="278">
        <v>7</v>
      </c>
    </row>
    <row r="1404" spans="1:80">
      <c r="A1404" s="287"/>
      <c r="B1404" s="290"/>
      <c r="C1404" s="291" t="s">
        <v>1572</v>
      </c>
      <c r="D1404" s="292"/>
      <c r="E1404" s="293">
        <v>740.33450000000005</v>
      </c>
      <c r="F1404" s="294"/>
      <c r="G1404" s="295"/>
      <c r="H1404" s="296"/>
      <c r="I1404" s="288"/>
      <c r="J1404" s="297"/>
      <c r="K1404" s="288"/>
      <c r="M1404" s="320">
        <v>7403345</v>
      </c>
      <c r="O1404" s="278"/>
    </row>
    <row r="1405" spans="1:80">
      <c r="A1405" s="298"/>
      <c r="B1405" s="299" t="s">
        <v>96</v>
      </c>
      <c r="C1405" s="300" t="s">
        <v>1534</v>
      </c>
      <c r="D1405" s="301"/>
      <c r="E1405" s="302"/>
      <c r="F1405" s="303"/>
      <c r="G1405" s="304">
        <f>SUM(G1354:G1404)</f>
        <v>0</v>
      </c>
      <c r="H1405" s="305"/>
      <c r="I1405" s="306">
        <f>SUM(I1354:I1404)</f>
        <v>0.29016238999999999</v>
      </c>
      <c r="J1405" s="305"/>
      <c r="K1405" s="306">
        <f>SUM(K1354:K1404)</f>
        <v>0</v>
      </c>
      <c r="O1405" s="278">
        <v>4</v>
      </c>
      <c r="BA1405" s="307">
        <f>SUM(BA1354:BA1404)</f>
        <v>0</v>
      </c>
      <c r="BB1405" s="307">
        <f>SUM(BB1354:BB1404)</f>
        <v>0</v>
      </c>
      <c r="BC1405" s="307">
        <f>SUM(BC1354:BC1404)</f>
        <v>0</v>
      </c>
      <c r="BD1405" s="307">
        <f>SUM(BD1354:BD1404)</f>
        <v>0</v>
      </c>
      <c r="BE1405" s="307">
        <f>SUM(BE1354:BE1404)</f>
        <v>0</v>
      </c>
    </row>
    <row r="1406" spans="1:80">
      <c r="A1406" s="268" t="s">
        <v>93</v>
      </c>
      <c r="B1406" s="269" t="s">
        <v>1573</v>
      </c>
      <c r="C1406" s="270" t="s">
        <v>1574</v>
      </c>
      <c r="D1406" s="271"/>
      <c r="E1406" s="272"/>
      <c r="F1406" s="272"/>
      <c r="G1406" s="273"/>
      <c r="H1406" s="274"/>
      <c r="I1406" s="275"/>
      <c r="J1406" s="276"/>
      <c r="K1406" s="277"/>
      <c r="O1406" s="278">
        <v>1</v>
      </c>
    </row>
    <row r="1407" spans="1:80" ht="22.5">
      <c r="A1407" s="279">
        <v>367</v>
      </c>
      <c r="B1407" s="280" t="s">
        <v>1576</v>
      </c>
      <c r="C1407" s="281" t="s">
        <v>1577</v>
      </c>
      <c r="D1407" s="282" t="s">
        <v>1239</v>
      </c>
      <c r="E1407" s="283">
        <v>1</v>
      </c>
      <c r="F1407" s="283">
        <v>0</v>
      </c>
      <c r="G1407" s="284">
        <f>E1407*F1407</f>
        <v>0</v>
      </c>
      <c r="H1407" s="285">
        <v>0</v>
      </c>
      <c r="I1407" s="286">
        <f>E1407*H1407</f>
        <v>0</v>
      </c>
      <c r="J1407" s="285"/>
      <c r="K1407" s="286">
        <f>E1407*J1407</f>
        <v>0</v>
      </c>
      <c r="O1407" s="278">
        <v>2</v>
      </c>
      <c r="AA1407" s="247">
        <v>12</v>
      </c>
      <c r="AB1407" s="247">
        <v>0</v>
      </c>
      <c r="AC1407" s="247">
        <v>324</v>
      </c>
      <c r="AZ1407" s="247">
        <v>2</v>
      </c>
      <c r="BA1407" s="247">
        <f>IF(AZ1407=1,G1407,0)</f>
        <v>0</v>
      </c>
      <c r="BB1407" s="247">
        <f>IF(AZ1407=2,G1407,0)</f>
        <v>0</v>
      </c>
      <c r="BC1407" s="247">
        <f>IF(AZ1407=3,G1407,0)</f>
        <v>0</v>
      </c>
      <c r="BD1407" s="247">
        <f>IF(AZ1407=4,G1407,0)</f>
        <v>0</v>
      </c>
      <c r="BE1407" s="247">
        <f>IF(AZ1407=5,G1407,0)</f>
        <v>0</v>
      </c>
      <c r="CA1407" s="278">
        <v>12</v>
      </c>
      <c r="CB1407" s="278">
        <v>0</v>
      </c>
    </row>
    <row r="1408" spans="1:80" ht="22.5">
      <c r="A1408" s="279">
        <v>368</v>
      </c>
      <c r="B1408" s="280" t="s">
        <v>1578</v>
      </c>
      <c r="C1408" s="281" t="s">
        <v>1579</v>
      </c>
      <c r="D1408" s="282" t="s">
        <v>112</v>
      </c>
      <c r="E1408" s="283">
        <v>16</v>
      </c>
      <c r="F1408" s="283">
        <v>0</v>
      </c>
      <c r="G1408" s="284">
        <f>E1408*F1408</f>
        <v>0</v>
      </c>
      <c r="H1408" s="285">
        <v>0</v>
      </c>
      <c r="I1408" s="286">
        <f>E1408*H1408</f>
        <v>0</v>
      </c>
      <c r="J1408" s="285"/>
      <c r="K1408" s="286">
        <f>E1408*J1408</f>
        <v>0</v>
      </c>
      <c r="O1408" s="278">
        <v>2</v>
      </c>
      <c r="AA1408" s="247">
        <v>12</v>
      </c>
      <c r="AB1408" s="247">
        <v>0</v>
      </c>
      <c r="AC1408" s="247">
        <v>325</v>
      </c>
      <c r="AZ1408" s="247">
        <v>2</v>
      </c>
      <c r="BA1408" s="247">
        <f>IF(AZ1408=1,G1408,0)</f>
        <v>0</v>
      </c>
      <c r="BB1408" s="247">
        <f>IF(AZ1408=2,G1408,0)</f>
        <v>0</v>
      </c>
      <c r="BC1408" s="247">
        <f>IF(AZ1408=3,G1408,0)</f>
        <v>0</v>
      </c>
      <c r="BD1408" s="247">
        <f>IF(AZ1408=4,G1408,0)</f>
        <v>0</v>
      </c>
      <c r="BE1408" s="247">
        <f>IF(AZ1408=5,G1408,0)</f>
        <v>0</v>
      </c>
      <c r="CA1408" s="278">
        <v>12</v>
      </c>
      <c r="CB1408" s="278">
        <v>0</v>
      </c>
    </row>
    <row r="1409" spans="1:80" ht="22.5">
      <c r="A1409" s="279">
        <v>369</v>
      </c>
      <c r="B1409" s="280" t="s">
        <v>1580</v>
      </c>
      <c r="C1409" s="281" t="s">
        <v>1581</v>
      </c>
      <c r="D1409" s="282" t="s">
        <v>112</v>
      </c>
      <c r="E1409" s="283">
        <v>1</v>
      </c>
      <c r="F1409" s="283">
        <v>0</v>
      </c>
      <c r="G1409" s="284">
        <f>E1409*F1409</f>
        <v>0</v>
      </c>
      <c r="H1409" s="285">
        <v>0</v>
      </c>
      <c r="I1409" s="286">
        <f>E1409*H1409</f>
        <v>0</v>
      </c>
      <c r="J1409" s="285"/>
      <c r="K1409" s="286">
        <f>E1409*J1409</f>
        <v>0</v>
      </c>
      <c r="O1409" s="278">
        <v>2</v>
      </c>
      <c r="AA1409" s="247">
        <v>12</v>
      </c>
      <c r="AB1409" s="247">
        <v>0</v>
      </c>
      <c r="AC1409" s="247">
        <v>326</v>
      </c>
      <c r="AZ1409" s="247">
        <v>2</v>
      </c>
      <c r="BA1409" s="247">
        <f>IF(AZ1409=1,G1409,0)</f>
        <v>0</v>
      </c>
      <c r="BB1409" s="247">
        <f>IF(AZ1409=2,G1409,0)</f>
        <v>0</v>
      </c>
      <c r="BC1409" s="247">
        <f>IF(AZ1409=3,G1409,0)</f>
        <v>0</v>
      </c>
      <c r="BD1409" s="247">
        <f>IF(AZ1409=4,G1409,0)</f>
        <v>0</v>
      </c>
      <c r="BE1409" s="247">
        <f>IF(AZ1409=5,G1409,0)</f>
        <v>0</v>
      </c>
      <c r="CA1409" s="278">
        <v>12</v>
      </c>
      <c r="CB1409" s="278">
        <v>0</v>
      </c>
    </row>
    <row r="1410" spans="1:80">
      <c r="A1410" s="279">
        <v>370</v>
      </c>
      <c r="B1410" s="280" t="s">
        <v>1582</v>
      </c>
      <c r="C1410" s="281" t="s">
        <v>1583</v>
      </c>
      <c r="D1410" s="282" t="s">
        <v>112</v>
      </c>
      <c r="E1410" s="283">
        <v>15</v>
      </c>
      <c r="F1410" s="283">
        <v>0</v>
      </c>
      <c r="G1410" s="284">
        <f>E1410*F1410</f>
        <v>0</v>
      </c>
      <c r="H1410" s="285">
        <v>0</v>
      </c>
      <c r="I1410" s="286">
        <f>E1410*H1410</f>
        <v>0</v>
      </c>
      <c r="J1410" s="285"/>
      <c r="K1410" s="286">
        <f>E1410*J1410</f>
        <v>0</v>
      </c>
      <c r="O1410" s="278">
        <v>2</v>
      </c>
      <c r="AA1410" s="247">
        <v>12</v>
      </c>
      <c r="AB1410" s="247">
        <v>0</v>
      </c>
      <c r="AC1410" s="247">
        <v>327</v>
      </c>
      <c r="AZ1410" s="247">
        <v>2</v>
      </c>
      <c r="BA1410" s="247">
        <f>IF(AZ1410=1,G1410,0)</f>
        <v>0</v>
      </c>
      <c r="BB1410" s="247">
        <f>IF(AZ1410=2,G1410,0)</f>
        <v>0</v>
      </c>
      <c r="BC1410" s="247">
        <f>IF(AZ1410=3,G1410,0)</f>
        <v>0</v>
      </c>
      <c r="BD1410" s="247">
        <f>IF(AZ1410=4,G1410,0)</f>
        <v>0</v>
      </c>
      <c r="BE1410" s="247">
        <f>IF(AZ1410=5,G1410,0)</f>
        <v>0</v>
      </c>
      <c r="CA1410" s="278">
        <v>12</v>
      </c>
      <c r="CB1410" s="278">
        <v>0</v>
      </c>
    </row>
    <row r="1411" spans="1:80" ht="22.5">
      <c r="A1411" s="279">
        <v>371</v>
      </c>
      <c r="B1411" s="280" t="s">
        <v>1584</v>
      </c>
      <c r="C1411" s="281" t="s">
        <v>1585</v>
      </c>
      <c r="D1411" s="282" t="s">
        <v>112</v>
      </c>
      <c r="E1411" s="283">
        <v>13</v>
      </c>
      <c r="F1411" s="283">
        <v>0</v>
      </c>
      <c r="G1411" s="284">
        <f>E1411*F1411</f>
        <v>0</v>
      </c>
      <c r="H1411" s="285">
        <v>0</v>
      </c>
      <c r="I1411" s="286">
        <f>E1411*H1411</f>
        <v>0</v>
      </c>
      <c r="J1411" s="285"/>
      <c r="K1411" s="286">
        <f>E1411*J1411</f>
        <v>0</v>
      </c>
      <c r="O1411" s="278">
        <v>2</v>
      </c>
      <c r="AA1411" s="247">
        <v>12</v>
      </c>
      <c r="AB1411" s="247">
        <v>0</v>
      </c>
      <c r="AC1411" s="247">
        <v>328</v>
      </c>
      <c r="AZ1411" s="247">
        <v>2</v>
      </c>
      <c r="BA1411" s="247">
        <f>IF(AZ1411=1,G1411,0)</f>
        <v>0</v>
      </c>
      <c r="BB1411" s="247">
        <f>IF(AZ1411=2,G1411,0)</f>
        <v>0</v>
      </c>
      <c r="BC1411" s="247">
        <f>IF(AZ1411=3,G1411,0)</f>
        <v>0</v>
      </c>
      <c r="BD1411" s="247">
        <f>IF(AZ1411=4,G1411,0)</f>
        <v>0</v>
      </c>
      <c r="BE1411" s="247">
        <f>IF(AZ1411=5,G1411,0)</f>
        <v>0</v>
      </c>
      <c r="CA1411" s="278">
        <v>12</v>
      </c>
      <c r="CB1411" s="278">
        <v>0</v>
      </c>
    </row>
    <row r="1412" spans="1:80" ht="22.5">
      <c r="A1412" s="279">
        <v>372</v>
      </c>
      <c r="B1412" s="280" t="s">
        <v>1586</v>
      </c>
      <c r="C1412" s="281" t="s">
        <v>1579</v>
      </c>
      <c r="D1412" s="282" t="s">
        <v>112</v>
      </c>
      <c r="E1412" s="283">
        <v>4</v>
      </c>
      <c r="F1412" s="283">
        <v>0</v>
      </c>
      <c r="G1412" s="284">
        <f>E1412*F1412</f>
        <v>0</v>
      </c>
      <c r="H1412" s="285">
        <v>0</v>
      </c>
      <c r="I1412" s="286">
        <f>E1412*H1412</f>
        <v>0</v>
      </c>
      <c r="J1412" s="285"/>
      <c r="K1412" s="286">
        <f>E1412*J1412</f>
        <v>0</v>
      </c>
      <c r="O1412" s="278">
        <v>2</v>
      </c>
      <c r="AA1412" s="247">
        <v>12</v>
      </c>
      <c r="AB1412" s="247">
        <v>0</v>
      </c>
      <c r="AC1412" s="247">
        <v>329</v>
      </c>
      <c r="AZ1412" s="247">
        <v>2</v>
      </c>
      <c r="BA1412" s="247">
        <f>IF(AZ1412=1,G1412,0)</f>
        <v>0</v>
      </c>
      <c r="BB1412" s="247">
        <f>IF(AZ1412=2,G1412,0)</f>
        <v>0</v>
      </c>
      <c r="BC1412" s="247">
        <f>IF(AZ1412=3,G1412,0)</f>
        <v>0</v>
      </c>
      <c r="BD1412" s="247">
        <f>IF(AZ1412=4,G1412,0)</f>
        <v>0</v>
      </c>
      <c r="BE1412" s="247">
        <f>IF(AZ1412=5,G1412,0)</f>
        <v>0</v>
      </c>
      <c r="CA1412" s="278">
        <v>12</v>
      </c>
      <c r="CB1412" s="278">
        <v>0</v>
      </c>
    </row>
    <row r="1413" spans="1:80" ht="22.5">
      <c r="A1413" s="279">
        <v>373</v>
      </c>
      <c r="B1413" s="280" t="s">
        <v>1587</v>
      </c>
      <c r="C1413" s="281" t="s">
        <v>1588</v>
      </c>
      <c r="D1413" s="282" t="s">
        <v>112</v>
      </c>
      <c r="E1413" s="283">
        <v>1</v>
      </c>
      <c r="F1413" s="283">
        <v>0</v>
      </c>
      <c r="G1413" s="284">
        <f>E1413*F1413</f>
        <v>0</v>
      </c>
      <c r="H1413" s="285">
        <v>0</v>
      </c>
      <c r="I1413" s="286">
        <f>E1413*H1413</f>
        <v>0</v>
      </c>
      <c r="J1413" s="285"/>
      <c r="K1413" s="286">
        <f>E1413*J1413</f>
        <v>0</v>
      </c>
      <c r="O1413" s="278">
        <v>2</v>
      </c>
      <c r="AA1413" s="247">
        <v>12</v>
      </c>
      <c r="AB1413" s="247">
        <v>0</v>
      </c>
      <c r="AC1413" s="247">
        <v>330</v>
      </c>
      <c r="AZ1413" s="247">
        <v>2</v>
      </c>
      <c r="BA1413" s="247">
        <f>IF(AZ1413=1,G1413,0)</f>
        <v>0</v>
      </c>
      <c r="BB1413" s="247">
        <f>IF(AZ1413=2,G1413,0)</f>
        <v>0</v>
      </c>
      <c r="BC1413" s="247">
        <f>IF(AZ1413=3,G1413,0)</f>
        <v>0</v>
      </c>
      <c r="BD1413" s="247">
        <f>IF(AZ1413=4,G1413,0)</f>
        <v>0</v>
      </c>
      <c r="BE1413" s="247">
        <f>IF(AZ1413=5,G1413,0)</f>
        <v>0</v>
      </c>
      <c r="CA1413" s="278">
        <v>12</v>
      </c>
      <c r="CB1413" s="278">
        <v>0</v>
      </c>
    </row>
    <row r="1414" spans="1:80" ht="22.5">
      <c r="A1414" s="279">
        <v>374</v>
      </c>
      <c r="B1414" s="280" t="s">
        <v>1589</v>
      </c>
      <c r="C1414" s="281" t="s">
        <v>1590</v>
      </c>
      <c r="D1414" s="282" t="s">
        <v>112</v>
      </c>
      <c r="E1414" s="283">
        <v>1</v>
      </c>
      <c r="F1414" s="283">
        <v>0</v>
      </c>
      <c r="G1414" s="284">
        <f>E1414*F1414</f>
        <v>0</v>
      </c>
      <c r="H1414" s="285">
        <v>0</v>
      </c>
      <c r="I1414" s="286">
        <f>E1414*H1414</f>
        <v>0</v>
      </c>
      <c r="J1414" s="285"/>
      <c r="K1414" s="286">
        <f>E1414*J1414</f>
        <v>0</v>
      </c>
      <c r="O1414" s="278">
        <v>2</v>
      </c>
      <c r="AA1414" s="247">
        <v>12</v>
      </c>
      <c r="AB1414" s="247">
        <v>0</v>
      </c>
      <c r="AC1414" s="247">
        <v>331</v>
      </c>
      <c r="AZ1414" s="247">
        <v>2</v>
      </c>
      <c r="BA1414" s="247">
        <f>IF(AZ1414=1,G1414,0)</f>
        <v>0</v>
      </c>
      <c r="BB1414" s="247">
        <f>IF(AZ1414=2,G1414,0)</f>
        <v>0</v>
      </c>
      <c r="BC1414" s="247">
        <f>IF(AZ1414=3,G1414,0)</f>
        <v>0</v>
      </c>
      <c r="BD1414" s="247">
        <f>IF(AZ1414=4,G1414,0)</f>
        <v>0</v>
      </c>
      <c r="BE1414" s="247">
        <f>IF(AZ1414=5,G1414,0)</f>
        <v>0</v>
      </c>
      <c r="CA1414" s="278">
        <v>12</v>
      </c>
      <c r="CB1414" s="278">
        <v>0</v>
      </c>
    </row>
    <row r="1415" spans="1:80" ht="22.5">
      <c r="A1415" s="279">
        <v>375</v>
      </c>
      <c r="B1415" s="280" t="s">
        <v>1591</v>
      </c>
      <c r="C1415" s="281" t="s">
        <v>1592</v>
      </c>
      <c r="D1415" s="282" t="s">
        <v>112</v>
      </c>
      <c r="E1415" s="283">
        <v>10</v>
      </c>
      <c r="F1415" s="283">
        <v>0</v>
      </c>
      <c r="G1415" s="284">
        <f>E1415*F1415</f>
        <v>0</v>
      </c>
      <c r="H1415" s="285">
        <v>0</v>
      </c>
      <c r="I1415" s="286">
        <f>E1415*H1415</f>
        <v>0</v>
      </c>
      <c r="J1415" s="285"/>
      <c r="K1415" s="286">
        <f>E1415*J1415</f>
        <v>0</v>
      </c>
      <c r="O1415" s="278">
        <v>2</v>
      </c>
      <c r="AA1415" s="247">
        <v>12</v>
      </c>
      <c r="AB1415" s="247">
        <v>0</v>
      </c>
      <c r="AC1415" s="247">
        <v>332</v>
      </c>
      <c r="AZ1415" s="247">
        <v>2</v>
      </c>
      <c r="BA1415" s="247">
        <f>IF(AZ1415=1,G1415,0)</f>
        <v>0</v>
      </c>
      <c r="BB1415" s="247">
        <f>IF(AZ1415=2,G1415,0)</f>
        <v>0</v>
      </c>
      <c r="BC1415" s="247">
        <f>IF(AZ1415=3,G1415,0)</f>
        <v>0</v>
      </c>
      <c r="BD1415" s="247">
        <f>IF(AZ1415=4,G1415,0)</f>
        <v>0</v>
      </c>
      <c r="BE1415" s="247">
        <f>IF(AZ1415=5,G1415,0)</f>
        <v>0</v>
      </c>
      <c r="CA1415" s="278">
        <v>12</v>
      </c>
      <c r="CB1415" s="278">
        <v>0</v>
      </c>
    </row>
    <row r="1416" spans="1:80" ht="22.5">
      <c r="A1416" s="279">
        <v>376</v>
      </c>
      <c r="B1416" s="280" t="s">
        <v>1593</v>
      </c>
      <c r="C1416" s="281" t="s">
        <v>1594</v>
      </c>
      <c r="D1416" s="282" t="s">
        <v>112</v>
      </c>
      <c r="E1416" s="283">
        <v>10</v>
      </c>
      <c r="F1416" s="283">
        <v>0</v>
      </c>
      <c r="G1416" s="284">
        <f>E1416*F1416</f>
        <v>0</v>
      </c>
      <c r="H1416" s="285">
        <v>0</v>
      </c>
      <c r="I1416" s="286">
        <f>E1416*H1416</f>
        <v>0</v>
      </c>
      <c r="J1416" s="285"/>
      <c r="K1416" s="286">
        <f>E1416*J1416</f>
        <v>0</v>
      </c>
      <c r="O1416" s="278">
        <v>2</v>
      </c>
      <c r="AA1416" s="247">
        <v>12</v>
      </c>
      <c r="AB1416" s="247">
        <v>0</v>
      </c>
      <c r="AC1416" s="247">
        <v>333</v>
      </c>
      <c r="AZ1416" s="247">
        <v>2</v>
      </c>
      <c r="BA1416" s="247">
        <f>IF(AZ1416=1,G1416,0)</f>
        <v>0</v>
      </c>
      <c r="BB1416" s="247">
        <f>IF(AZ1416=2,G1416,0)</f>
        <v>0</v>
      </c>
      <c r="BC1416" s="247">
        <f>IF(AZ1416=3,G1416,0)</f>
        <v>0</v>
      </c>
      <c r="BD1416" s="247">
        <f>IF(AZ1416=4,G1416,0)</f>
        <v>0</v>
      </c>
      <c r="BE1416" s="247">
        <f>IF(AZ1416=5,G1416,0)</f>
        <v>0</v>
      </c>
      <c r="CA1416" s="278">
        <v>12</v>
      </c>
      <c r="CB1416" s="278">
        <v>0</v>
      </c>
    </row>
    <row r="1417" spans="1:80" ht="22.5">
      <c r="A1417" s="279">
        <v>377</v>
      </c>
      <c r="B1417" s="280" t="s">
        <v>1595</v>
      </c>
      <c r="C1417" s="281" t="s">
        <v>1596</v>
      </c>
      <c r="D1417" s="282" t="s">
        <v>112</v>
      </c>
      <c r="E1417" s="283">
        <v>8</v>
      </c>
      <c r="F1417" s="283">
        <v>0</v>
      </c>
      <c r="G1417" s="284">
        <f>E1417*F1417</f>
        <v>0</v>
      </c>
      <c r="H1417" s="285">
        <v>0</v>
      </c>
      <c r="I1417" s="286">
        <f>E1417*H1417</f>
        <v>0</v>
      </c>
      <c r="J1417" s="285"/>
      <c r="K1417" s="286">
        <f>E1417*J1417</f>
        <v>0</v>
      </c>
      <c r="O1417" s="278">
        <v>2</v>
      </c>
      <c r="AA1417" s="247">
        <v>12</v>
      </c>
      <c r="AB1417" s="247">
        <v>0</v>
      </c>
      <c r="AC1417" s="247">
        <v>334</v>
      </c>
      <c r="AZ1417" s="247">
        <v>2</v>
      </c>
      <c r="BA1417" s="247">
        <f>IF(AZ1417=1,G1417,0)</f>
        <v>0</v>
      </c>
      <c r="BB1417" s="247">
        <f>IF(AZ1417=2,G1417,0)</f>
        <v>0</v>
      </c>
      <c r="BC1417" s="247">
        <f>IF(AZ1417=3,G1417,0)</f>
        <v>0</v>
      </c>
      <c r="BD1417" s="247">
        <f>IF(AZ1417=4,G1417,0)</f>
        <v>0</v>
      </c>
      <c r="BE1417" s="247">
        <f>IF(AZ1417=5,G1417,0)</f>
        <v>0</v>
      </c>
      <c r="CA1417" s="278">
        <v>12</v>
      </c>
      <c r="CB1417" s="278">
        <v>0</v>
      </c>
    </row>
    <row r="1418" spans="1:80" ht="22.5">
      <c r="A1418" s="279">
        <v>378</v>
      </c>
      <c r="B1418" s="280" t="s">
        <v>1597</v>
      </c>
      <c r="C1418" s="281" t="s">
        <v>1598</v>
      </c>
      <c r="D1418" s="282" t="s">
        <v>112</v>
      </c>
      <c r="E1418" s="283">
        <v>8</v>
      </c>
      <c r="F1418" s="283">
        <v>0</v>
      </c>
      <c r="G1418" s="284">
        <f>E1418*F1418</f>
        <v>0</v>
      </c>
      <c r="H1418" s="285">
        <v>0</v>
      </c>
      <c r="I1418" s="286">
        <f>E1418*H1418</f>
        <v>0</v>
      </c>
      <c r="J1418" s="285"/>
      <c r="K1418" s="286">
        <f>E1418*J1418</f>
        <v>0</v>
      </c>
      <c r="O1418" s="278">
        <v>2</v>
      </c>
      <c r="AA1418" s="247">
        <v>12</v>
      </c>
      <c r="AB1418" s="247">
        <v>0</v>
      </c>
      <c r="AC1418" s="247">
        <v>335</v>
      </c>
      <c r="AZ1418" s="247">
        <v>2</v>
      </c>
      <c r="BA1418" s="247">
        <f>IF(AZ1418=1,G1418,0)</f>
        <v>0</v>
      </c>
      <c r="BB1418" s="247">
        <f>IF(AZ1418=2,G1418,0)</f>
        <v>0</v>
      </c>
      <c r="BC1418" s="247">
        <f>IF(AZ1418=3,G1418,0)</f>
        <v>0</v>
      </c>
      <c r="BD1418" s="247">
        <f>IF(AZ1418=4,G1418,0)</f>
        <v>0</v>
      </c>
      <c r="BE1418" s="247">
        <f>IF(AZ1418=5,G1418,0)</f>
        <v>0</v>
      </c>
      <c r="CA1418" s="278">
        <v>12</v>
      </c>
      <c r="CB1418" s="278">
        <v>0</v>
      </c>
    </row>
    <row r="1419" spans="1:80">
      <c r="A1419" s="279">
        <v>379</v>
      </c>
      <c r="B1419" s="280" t="s">
        <v>1599</v>
      </c>
      <c r="C1419" s="281" t="s">
        <v>1600</v>
      </c>
      <c r="D1419" s="282" t="s">
        <v>112</v>
      </c>
      <c r="E1419" s="283">
        <v>11</v>
      </c>
      <c r="F1419" s="283">
        <v>0</v>
      </c>
      <c r="G1419" s="284">
        <f>E1419*F1419</f>
        <v>0</v>
      </c>
      <c r="H1419" s="285">
        <v>0</v>
      </c>
      <c r="I1419" s="286">
        <f>E1419*H1419</f>
        <v>0</v>
      </c>
      <c r="J1419" s="285"/>
      <c r="K1419" s="286">
        <f>E1419*J1419</f>
        <v>0</v>
      </c>
      <c r="O1419" s="278">
        <v>2</v>
      </c>
      <c r="AA1419" s="247">
        <v>12</v>
      </c>
      <c r="AB1419" s="247">
        <v>0</v>
      </c>
      <c r="AC1419" s="247">
        <v>336</v>
      </c>
      <c r="AZ1419" s="247">
        <v>2</v>
      </c>
      <c r="BA1419" s="247">
        <f>IF(AZ1419=1,G1419,0)</f>
        <v>0</v>
      </c>
      <c r="BB1419" s="247">
        <f>IF(AZ1419=2,G1419,0)</f>
        <v>0</v>
      </c>
      <c r="BC1419" s="247">
        <f>IF(AZ1419=3,G1419,0)</f>
        <v>0</v>
      </c>
      <c r="BD1419" s="247">
        <f>IF(AZ1419=4,G1419,0)</f>
        <v>0</v>
      </c>
      <c r="BE1419" s="247">
        <f>IF(AZ1419=5,G1419,0)</f>
        <v>0</v>
      </c>
      <c r="CA1419" s="278">
        <v>12</v>
      </c>
      <c r="CB1419" s="278">
        <v>0</v>
      </c>
    </row>
    <row r="1420" spans="1:80">
      <c r="A1420" s="279">
        <v>380</v>
      </c>
      <c r="B1420" s="280" t="s">
        <v>1601</v>
      </c>
      <c r="C1420" s="281" t="s">
        <v>1600</v>
      </c>
      <c r="D1420" s="282" t="s">
        <v>112</v>
      </c>
      <c r="E1420" s="283">
        <v>11</v>
      </c>
      <c r="F1420" s="283">
        <v>0</v>
      </c>
      <c r="G1420" s="284">
        <f>E1420*F1420</f>
        <v>0</v>
      </c>
      <c r="H1420" s="285">
        <v>0</v>
      </c>
      <c r="I1420" s="286">
        <f>E1420*H1420</f>
        <v>0</v>
      </c>
      <c r="J1420" s="285"/>
      <c r="K1420" s="286">
        <f>E1420*J1420</f>
        <v>0</v>
      </c>
      <c r="O1420" s="278">
        <v>2</v>
      </c>
      <c r="AA1420" s="247">
        <v>12</v>
      </c>
      <c r="AB1420" s="247">
        <v>0</v>
      </c>
      <c r="AC1420" s="247">
        <v>337</v>
      </c>
      <c r="AZ1420" s="247">
        <v>2</v>
      </c>
      <c r="BA1420" s="247">
        <f>IF(AZ1420=1,G1420,0)</f>
        <v>0</v>
      </c>
      <c r="BB1420" s="247">
        <f>IF(AZ1420=2,G1420,0)</f>
        <v>0</v>
      </c>
      <c r="BC1420" s="247">
        <f>IF(AZ1420=3,G1420,0)</f>
        <v>0</v>
      </c>
      <c r="BD1420" s="247">
        <f>IF(AZ1420=4,G1420,0)</f>
        <v>0</v>
      </c>
      <c r="BE1420" s="247">
        <f>IF(AZ1420=5,G1420,0)</f>
        <v>0</v>
      </c>
      <c r="CA1420" s="278">
        <v>12</v>
      </c>
      <c r="CB1420" s="278">
        <v>0</v>
      </c>
    </row>
    <row r="1421" spans="1:80" ht="22.5">
      <c r="A1421" s="279">
        <v>381</v>
      </c>
      <c r="B1421" s="280" t="s">
        <v>1602</v>
      </c>
      <c r="C1421" s="281" t="s">
        <v>1603</v>
      </c>
      <c r="D1421" s="282" t="s">
        <v>112</v>
      </c>
      <c r="E1421" s="283">
        <v>1</v>
      </c>
      <c r="F1421" s="283">
        <v>0</v>
      </c>
      <c r="G1421" s="284">
        <f>E1421*F1421</f>
        <v>0</v>
      </c>
      <c r="H1421" s="285">
        <v>1.0999999999995701E-2</v>
      </c>
      <c r="I1421" s="286">
        <f>E1421*H1421</f>
        <v>1.0999999999995701E-2</v>
      </c>
      <c r="J1421" s="285"/>
      <c r="K1421" s="286">
        <f>E1421*J1421</f>
        <v>0</v>
      </c>
      <c r="O1421" s="278">
        <v>2</v>
      </c>
      <c r="AA1421" s="247">
        <v>12</v>
      </c>
      <c r="AB1421" s="247">
        <v>0</v>
      </c>
      <c r="AC1421" s="247">
        <v>338</v>
      </c>
      <c r="AZ1421" s="247">
        <v>2</v>
      </c>
      <c r="BA1421" s="247">
        <f>IF(AZ1421=1,G1421,0)</f>
        <v>0</v>
      </c>
      <c r="BB1421" s="247">
        <f>IF(AZ1421=2,G1421,0)</f>
        <v>0</v>
      </c>
      <c r="BC1421" s="247">
        <f>IF(AZ1421=3,G1421,0)</f>
        <v>0</v>
      </c>
      <c r="BD1421" s="247">
        <f>IF(AZ1421=4,G1421,0)</f>
        <v>0</v>
      </c>
      <c r="BE1421" s="247">
        <f>IF(AZ1421=5,G1421,0)</f>
        <v>0</v>
      </c>
      <c r="CA1421" s="278">
        <v>12</v>
      </c>
      <c r="CB1421" s="278">
        <v>0</v>
      </c>
    </row>
    <row r="1422" spans="1:80" ht="22.5">
      <c r="A1422" s="279">
        <v>382</v>
      </c>
      <c r="B1422" s="280" t="s">
        <v>1604</v>
      </c>
      <c r="C1422" s="281" t="s">
        <v>1605</v>
      </c>
      <c r="D1422" s="282" t="s">
        <v>112</v>
      </c>
      <c r="E1422" s="283">
        <v>3</v>
      </c>
      <c r="F1422" s="283">
        <v>0</v>
      </c>
      <c r="G1422" s="284">
        <f>E1422*F1422</f>
        <v>0</v>
      </c>
      <c r="H1422" s="285">
        <v>7.8000000000031404E-3</v>
      </c>
      <c r="I1422" s="286">
        <f>E1422*H1422</f>
        <v>2.340000000000942E-2</v>
      </c>
      <c r="J1422" s="285"/>
      <c r="K1422" s="286">
        <f>E1422*J1422</f>
        <v>0</v>
      </c>
      <c r="O1422" s="278">
        <v>2</v>
      </c>
      <c r="AA1422" s="247">
        <v>12</v>
      </c>
      <c r="AB1422" s="247">
        <v>0</v>
      </c>
      <c r="AC1422" s="247">
        <v>339</v>
      </c>
      <c r="AZ1422" s="247">
        <v>2</v>
      </c>
      <c r="BA1422" s="247">
        <f>IF(AZ1422=1,G1422,0)</f>
        <v>0</v>
      </c>
      <c r="BB1422" s="247">
        <f>IF(AZ1422=2,G1422,0)</f>
        <v>0</v>
      </c>
      <c r="BC1422" s="247">
        <f>IF(AZ1422=3,G1422,0)</f>
        <v>0</v>
      </c>
      <c r="BD1422" s="247">
        <f>IF(AZ1422=4,G1422,0)</f>
        <v>0</v>
      </c>
      <c r="BE1422" s="247">
        <f>IF(AZ1422=5,G1422,0)</f>
        <v>0</v>
      </c>
      <c r="CA1422" s="278">
        <v>12</v>
      </c>
      <c r="CB1422" s="278">
        <v>0</v>
      </c>
    </row>
    <row r="1423" spans="1:80" ht="22.5">
      <c r="A1423" s="279">
        <v>383</v>
      </c>
      <c r="B1423" s="280" t="s">
        <v>1606</v>
      </c>
      <c r="C1423" s="281" t="s">
        <v>1607</v>
      </c>
      <c r="D1423" s="282" t="s">
        <v>112</v>
      </c>
      <c r="E1423" s="283">
        <v>1</v>
      </c>
      <c r="F1423" s="283">
        <v>0</v>
      </c>
      <c r="G1423" s="284">
        <f>E1423*F1423</f>
        <v>0</v>
      </c>
      <c r="H1423" s="285">
        <v>1.20000000000005E-2</v>
      </c>
      <c r="I1423" s="286">
        <f>E1423*H1423</f>
        <v>1.20000000000005E-2</v>
      </c>
      <c r="J1423" s="285"/>
      <c r="K1423" s="286">
        <f>E1423*J1423</f>
        <v>0</v>
      </c>
      <c r="O1423" s="278">
        <v>2</v>
      </c>
      <c r="AA1423" s="247">
        <v>12</v>
      </c>
      <c r="AB1423" s="247">
        <v>0</v>
      </c>
      <c r="AC1423" s="247">
        <v>340</v>
      </c>
      <c r="AZ1423" s="247">
        <v>2</v>
      </c>
      <c r="BA1423" s="247">
        <f>IF(AZ1423=1,G1423,0)</f>
        <v>0</v>
      </c>
      <c r="BB1423" s="247">
        <f>IF(AZ1423=2,G1423,0)</f>
        <v>0</v>
      </c>
      <c r="BC1423" s="247">
        <f>IF(AZ1423=3,G1423,0)</f>
        <v>0</v>
      </c>
      <c r="BD1423" s="247">
        <f>IF(AZ1423=4,G1423,0)</f>
        <v>0</v>
      </c>
      <c r="BE1423" s="247">
        <f>IF(AZ1423=5,G1423,0)</f>
        <v>0</v>
      </c>
      <c r="CA1423" s="278">
        <v>12</v>
      </c>
      <c r="CB1423" s="278">
        <v>0</v>
      </c>
    </row>
    <row r="1424" spans="1:80" ht="22.5">
      <c r="A1424" s="279">
        <v>384</v>
      </c>
      <c r="B1424" s="280" t="s">
        <v>1608</v>
      </c>
      <c r="C1424" s="281" t="s">
        <v>1609</v>
      </c>
      <c r="D1424" s="282" t="s">
        <v>112</v>
      </c>
      <c r="E1424" s="283">
        <v>1</v>
      </c>
      <c r="F1424" s="283">
        <v>0</v>
      </c>
      <c r="G1424" s="284">
        <f>E1424*F1424</f>
        <v>0</v>
      </c>
      <c r="H1424" s="285">
        <v>1.46E-2</v>
      </c>
      <c r="I1424" s="286">
        <f>E1424*H1424</f>
        <v>1.46E-2</v>
      </c>
      <c r="J1424" s="285"/>
      <c r="K1424" s="286">
        <f>E1424*J1424</f>
        <v>0</v>
      </c>
      <c r="O1424" s="278">
        <v>2</v>
      </c>
      <c r="AA1424" s="247">
        <v>12</v>
      </c>
      <c r="AB1424" s="247">
        <v>0</v>
      </c>
      <c r="AC1424" s="247">
        <v>341</v>
      </c>
      <c r="AZ1424" s="247">
        <v>2</v>
      </c>
      <c r="BA1424" s="247">
        <f>IF(AZ1424=1,G1424,0)</f>
        <v>0</v>
      </c>
      <c r="BB1424" s="247">
        <f>IF(AZ1424=2,G1424,0)</f>
        <v>0</v>
      </c>
      <c r="BC1424" s="247">
        <f>IF(AZ1424=3,G1424,0)</f>
        <v>0</v>
      </c>
      <c r="BD1424" s="247">
        <f>IF(AZ1424=4,G1424,0)</f>
        <v>0</v>
      </c>
      <c r="BE1424" s="247">
        <f>IF(AZ1424=5,G1424,0)</f>
        <v>0</v>
      </c>
      <c r="CA1424" s="278">
        <v>12</v>
      </c>
      <c r="CB1424" s="278">
        <v>0</v>
      </c>
    </row>
    <row r="1425" spans="1:80" ht="22.5">
      <c r="A1425" s="279">
        <v>385</v>
      </c>
      <c r="B1425" s="280" t="s">
        <v>1610</v>
      </c>
      <c r="C1425" s="281" t="s">
        <v>1611</v>
      </c>
      <c r="D1425" s="282" t="s">
        <v>112</v>
      </c>
      <c r="E1425" s="283">
        <v>2</v>
      </c>
      <c r="F1425" s="283">
        <v>0</v>
      </c>
      <c r="G1425" s="284">
        <f>E1425*F1425</f>
        <v>0</v>
      </c>
      <c r="H1425" s="285">
        <v>3.3999999999991802E-3</v>
      </c>
      <c r="I1425" s="286">
        <f>E1425*H1425</f>
        <v>6.7999999999983603E-3</v>
      </c>
      <c r="J1425" s="285"/>
      <c r="K1425" s="286">
        <f>E1425*J1425</f>
        <v>0</v>
      </c>
      <c r="O1425" s="278">
        <v>2</v>
      </c>
      <c r="AA1425" s="247">
        <v>12</v>
      </c>
      <c r="AB1425" s="247">
        <v>0</v>
      </c>
      <c r="AC1425" s="247">
        <v>342</v>
      </c>
      <c r="AZ1425" s="247">
        <v>2</v>
      </c>
      <c r="BA1425" s="247">
        <f>IF(AZ1425=1,G1425,0)</f>
        <v>0</v>
      </c>
      <c r="BB1425" s="247">
        <f>IF(AZ1425=2,G1425,0)</f>
        <v>0</v>
      </c>
      <c r="BC1425" s="247">
        <f>IF(AZ1425=3,G1425,0)</f>
        <v>0</v>
      </c>
      <c r="BD1425" s="247">
        <f>IF(AZ1425=4,G1425,0)</f>
        <v>0</v>
      </c>
      <c r="BE1425" s="247">
        <f>IF(AZ1425=5,G1425,0)</f>
        <v>0</v>
      </c>
      <c r="CA1425" s="278">
        <v>12</v>
      </c>
      <c r="CB1425" s="278">
        <v>0</v>
      </c>
    </row>
    <row r="1426" spans="1:80">
      <c r="A1426" s="279">
        <v>386</v>
      </c>
      <c r="B1426" s="280" t="s">
        <v>1351</v>
      </c>
      <c r="C1426" s="281" t="s">
        <v>1352</v>
      </c>
      <c r="D1426" s="282" t="s">
        <v>220</v>
      </c>
      <c r="E1426" s="283">
        <v>6.7800000000003996E-2</v>
      </c>
      <c r="F1426" s="283">
        <v>0</v>
      </c>
      <c r="G1426" s="284">
        <f>E1426*F1426</f>
        <v>0</v>
      </c>
      <c r="H1426" s="285">
        <v>0</v>
      </c>
      <c r="I1426" s="286">
        <f>E1426*H1426</f>
        <v>0</v>
      </c>
      <c r="J1426" s="285"/>
      <c r="K1426" s="286">
        <f>E1426*J1426</f>
        <v>0</v>
      </c>
      <c r="O1426" s="278">
        <v>2</v>
      </c>
      <c r="AA1426" s="247">
        <v>7</v>
      </c>
      <c r="AB1426" s="247">
        <v>1001</v>
      </c>
      <c r="AC1426" s="247">
        <v>5</v>
      </c>
      <c r="AZ1426" s="247">
        <v>2</v>
      </c>
      <c r="BA1426" s="247">
        <f>IF(AZ1426=1,G1426,0)</f>
        <v>0</v>
      </c>
      <c r="BB1426" s="247">
        <f>IF(AZ1426=2,G1426,0)</f>
        <v>0</v>
      </c>
      <c r="BC1426" s="247">
        <f>IF(AZ1426=3,G1426,0)</f>
        <v>0</v>
      </c>
      <c r="BD1426" s="247">
        <f>IF(AZ1426=4,G1426,0)</f>
        <v>0</v>
      </c>
      <c r="BE1426" s="247">
        <f>IF(AZ1426=5,G1426,0)</f>
        <v>0</v>
      </c>
      <c r="CA1426" s="278">
        <v>7</v>
      </c>
      <c r="CB1426" s="278">
        <v>1001</v>
      </c>
    </row>
    <row r="1427" spans="1:80">
      <c r="A1427" s="298"/>
      <c r="B1427" s="299" t="s">
        <v>96</v>
      </c>
      <c r="C1427" s="300" t="s">
        <v>1575</v>
      </c>
      <c r="D1427" s="301"/>
      <c r="E1427" s="302"/>
      <c r="F1427" s="303"/>
      <c r="G1427" s="304">
        <f>SUM(G1406:G1426)</f>
        <v>0</v>
      </c>
      <c r="H1427" s="305"/>
      <c r="I1427" s="306">
        <f>SUM(I1406:I1426)</f>
        <v>6.7800000000003982E-2</v>
      </c>
      <c r="J1427" s="305"/>
      <c r="K1427" s="306">
        <f>SUM(K1406:K1426)</f>
        <v>0</v>
      </c>
      <c r="O1427" s="278">
        <v>4</v>
      </c>
      <c r="BA1427" s="307">
        <f>SUM(BA1406:BA1426)</f>
        <v>0</v>
      </c>
      <c r="BB1427" s="307">
        <f>SUM(BB1406:BB1426)</f>
        <v>0</v>
      </c>
      <c r="BC1427" s="307">
        <f>SUM(BC1406:BC1426)</f>
        <v>0</v>
      </c>
      <c r="BD1427" s="307">
        <f>SUM(BD1406:BD1426)</f>
        <v>0</v>
      </c>
      <c r="BE1427" s="307">
        <f>SUM(BE1406:BE1426)</f>
        <v>0</v>
      </c>
    </row>
    <row r="1428" spans="1:80">
      <c r="A1428" s="268" t="s">
        <v>93</v>
      </c>
      <c r="B1428" s="269" t="s">
        <v>1612</v>
      </c>
      <c r="C1428" s="270" t="s">
        <v>1613</v>
      </c>
      <c r="D1428" s="271"/>
      <c r="E1428" s="272"/>
      <c r="F1428" s="272"/>
      <c r="G1428" s="273"/>
      <c r="H1428" s="274"/>
      <c r="I1428" s="275"/>
      <c r="J1428" s="276"/>
      <c r="K1428" s="277"/>
      <c r="O1428" s="278">
        <v>1</v>
      </c>
    </row>
    <row r="1429" spans="1:80" ht="22.5">
      <c r="A1429" s="279">
        <v>387</v>
      </c>
      <c r="B1429" s="280" t="s">
        <v>1615</v>
      </c>
      <c r="C1429" s="281" t="s">
        <v>1616</v>
      </c>
      <c r="D1429" s="282" t="s">
        <v>227</v>
      </c>
      <c r="E1429" s="283">
        <v>159.80000000000001</v>
      </c>
      <c r="F1429" s="283">
        <v>0</v>
      </c>
      <c r="G1429" s="284">
        <f>E1429*F1429</f>
        <v>0</v>
      </c>
      <c r="H1429" s="285">
        <v>0.3</v>
      </c>
      <c r="I1429" s="286">
        <f>E1429*H1429</f>
        <v>47.940000000000005</v>
      </c>
      <c r="J1429" s="285"/>
      <c r="K1429" s="286">
        <f>E1429*J1429</f>
        <v>0</v>
      </c>
      <c r="O1429" s="278">
        <v>2</v>
      </c>
      <c r="AA1429" s="247">
        <v>12</v>
      </c>
      <c r="AB1429" s="247">
        <v>0</v>
      </c>
      <c r="AC1429" s="247">
        <v>257</v>
      </c>
      <c r="AZ1429" s="247">
        <v>2</v>
      </c>
      <c r="BA1429" s="247">
        <f>IF(AZ1429=1,G1429,0)</f>
        <v>0</v>
      </c>
      <c r="BB1429" s="247">
        <f>IF(AZ1429=2,G1429,0)</f>
        <v>0</v>
      </c>
      <c r="BC1429" s="247">
        <f>IF(AZ1429=3,G1429,0)</f>
        <v>0</v>
      </c>
      <c r="BD1429" s="247">
        <f>IF(AZ1429=4,G1429,0)</f>
        <v>0</v>
      </c>
      <c r="BE1429" s="247">
        <f>IF(AZ1429=5,G1429,0)</f>
        <v>0</v>
      </c>
      <c r="CA1429" s="278">
        <v>12</v>
      </c>
      <c r="CB1429" s="278">
        <v>0</v>
      </c>
    </row>
    <row r="1430" spans="1:80">
      <c r="A1430" s="287"/>
      <c r="B1430" s="290"/>
      <c r="C1430" s="291" t="s">
        <v>1617</v>
      </c>
      <c r="D1430" s="292"/>
      <c r="E1430" s="293">
        <v>159.80000000000001</v>
      </c>
      <c r="F1430" s="294"/>
      <c r="G1430" s="295"/>
      <c r="H1430" s="296"/>
      <c r="I1430" s="288"/>
      <c r="J1430" s="297"/>
      <c r="K1430" s="288"/>
      <c r="M1430" s="289" t="s">
        <v>1617</v>
      </c>
      <c r="O1430" s="278"/>
    </row>
    <row r="1431" spans="1:80">
      <c r="A1431" s="279">
        <v>388</v>
      </c>
      <c r="B1431" s="280" t="s">
        <v>1618</v>
      </c>
      <c r="C1431" s="281" t="s">
        <v>1619</v>
      </c>
      <c r="D1431" s="282" t="s">
        <v>1239</v>
      </c>
      <c r="E1431" s="283">
        <v>1</v>
      </c>
      <c r="F1431" s="283">
        <v>0</v>
      </c>
      <c r="G1431" s="284">
        <f>E1431*F1431</f>
        <v>0</v>
      </c>
      <c r="H1431" s="285">
        <v>0</v>
      </c>
      <c r="I1431" s="286">
        <f>E1431*H1431</f>
        <v>0</v>
      </c>
      <c r="J1431" s="285"/>
      <c r="K1431" s="286">
        <f>E1431*J1431</f>
        <v>0</v>
      </c>
      <c r="O1431" s="278">
        <v>2</v>
      </c>
      <c r="AA1431" s="247">
        <v>12</v>
      </c>
      <c r="AB1431" s="247">
        <v>0</v>
      </c>
      <c r="AC1431" s="247">
        <v>350</v>
      </c>
      <c r="AZ1431" s="247">
        <v>2</v>
      </c>
      <c r="BA1431" s="247">
        <f>IF(AZ1431=1,G1431,0)</f>
        <v>0</v>
      </c>
      <c r="BB1431" s="247">
        <f>IF(AZ1431=2,G1431,0)</f>
        <v>0</v>
      </c>
      <c r="BC1431" s="247">
        <f>IF(AZ1431=3,G1431,0)</f>
        <v>0</v>
      </c>
      <c r="BD1431" s="247">
        <f>IF(AZ1431=4,G1431,0)</f>
        <v>0</v>
      </c>
      <c r="BE1431" s="247">
        <f>IF(AZ1431=5,G1431,0)</f>
        <v>0</v>
      </c>
      <c r="CA1431" s="278">
        <v>12</v>
      </c>
      <c r="CB1431" s="278">
        <v>0</v>
      </c>
    </row>
    <row r="1432" spans="1:80" ht="22.5">
      <c r="A1432" s="279">
        <v>389</v>
      </c>
      <c r="B1432" s="280" t="s">
        <v>1620</v>
      </c>
      <c r="C1432" s="281" t="s">
        <v>1621</v>
      </c>
      <c r="D1432" s="282" t="s">
        <v>227</v>
      </c>
      <c r="E1432" s="283">
        <v>15.9</v>
      </c>
      <c r="F1432" s="283">
        <v>0</v>
      </c>
      <c r="G1432" s="284">
        <f>E1432*F1432</f>
        <v>0</v>
      </c>
      <c r="H1432" s="285">
        <v>0</v>
      </c>
      <c r="I1432" s="286">
        <f>E1432*H1432</f>
        <v>0</v>
      </c>
      <c r="J1432" s="285"/>
      <c r="K1432" s="286">
        <f>E1432*J1432</f>
        <v>0</v>
      </c>
      <c r="O1432" s="278">
        <v>2</v>
      </c>
      <c r="AA1432" s="247">
        <v>12</v>
      </c>
      <c r="AB1432" s="247">
        <v>0</v>
      </c>
      <c r="AC1432" s="247">
        <v>349</v>
      </c>
      <c r="AZ1432" s="247">
        <v>2</v>
      </c>
      <c r="BA1432" s="247">
        <f>IF(AZ1432=1,G1432,0)</f>
        <v>0</v>
      </c>
      <c r="BB1432" s="247">
        <f>IF(AZ1432=2,G1432,0)</f>
        <v>0</v>
      </c>
      <c r="BC1432" s="247">
        <f>IF(AZ1432=3,G1432,0)</f>
        <v>0</v>
      </c>
      <c r="BD1432" s="247">
        <f>IF(AZ1432=4,G1432,0)</f>
        <v>0</v>
      </c>
      <c r="BE1432" s="247">
        <f>IF(AZ1432=5,G1432,0)</f>
        <v>0</v>
      </c>
      <c r="CA1432" s="278">
        <v>12</v>
      </c>
      <c r="CB1432" s="278">
        <v>0</v>
      </c>
    </row>
    <row r="1433" spans="1:80">
      <c r="A1433" s="287"/>
      <c r="B1433" s="290"/>
      <c r="C1433" s="291" t="s">
        <v>1622</v>
      </c>
      <c r="D1433" s="292"/>
      <c r="E1433" s="293">
        <v>8.16</v>
      </c>
      <c r="F1433" s="294"/>
      <c r="G1433" s="295"/>
      <c r="H1433" s="296"/>
      <c r="I1433" s="288"/>
      <c r="J1433" s="297"/>
      <c r="K1433" s="288"/>
      <c r="M1433" s="289" t="s">
        <v>1622</v>
      </c>
      <c r="O1433" s="278"/>
    </row>
    <row r="1434" spans="1:80">
      <c r="A1434" s="287"/>
      <c r="B1434" s="290"/>
      <c r="C1434" s="291" t="s">
        <v>1623</v>
      </c>
      <c r="D1434" s="292"/>
      <c r="E1434" s="293">
        <v>4.2839999999999998</v>
      </c>
      <c r="F1434" s="294"/>
      <c r="G1434" s="295"/>
      <c r="H1434" s="296"/>
      <c r="I1434" s="288"/>
      <c r="J1434" s="297"/>
      <c r="K1434" s="288"/>
      <c r="M1434" s="289" t="s">
        <v>1623</v>
      </c>
      <c r="O1434" s="278"/>
    </row>
    <row r="1435" spans="1:80">
      <c r="A1435" s="287"/>
      <c r="B1435" s="290"/>
      <c r="C1435" s="291" t="s">
        <v>1624</v>
      </c>
      <c r="D1435" s="292"/>
      <c r="E1435" s="293">
        <v>3.456</v>
      </c>
      <c r="F1435" s="294"/>
      <c r="G1435" s="295"/>
      <c r="H1435" s="296"/>
      <c r="I1435" s="288"/>
      <c r="J1435" s="297"/>
      <c r="K1435" s="288"/>
      <c r="M1435" s="289" t="s">
        <v>1624</v>
      </c>
      <c r="O1435" s="278"/>
    </row>
    <row r="1436" spans="1:80" ht="22.5">
      <c r="A1436" s="279">
        <v>390</v>
      </c>
      <c r="B1436" s="280" t="s">
        <v>1625</v>
      </c>
      <c r="C1436" s="281" t="s">
        <v>1626</v>
      </c>
      <c r="D1436" s="282" t="s">
        <v>1239</v>
      </c>
      <c r="E1436" s="283">
        <v>1</v>
      </c>
      <c r="F1436" s="283">
        <v>0</v>
      </c>
      <c r="G1436" s="284">
        <f>E1436*F1436</f>
        <v>0</v>
      </c>
      <c r="H1436" s="285">
        <v>0</v>
      </c>
      <c r="I1436" s="286">
        <f>E1436*H1436</f>
        <v>0</v>
      </c>
      <c r="J1436" s="285"/>
      <c r="K1436" s="286">
        <f>E1436*J1436</f>
        <v>0</v>
      </c>
      <c r="O1436" s="278">
        <v>2</v>
      </c>
      <c r="AA1436" s="247">
        <v>12</v>
      </c>
      <c r="AB1436" s="247">
        <v>0</v>
      </c>
      <c r="AC1436" s="247">
        <v>351</v>
      </c>
      <c r="AZ1436" s="247">
        <v>2</v>
      </c>
      <c r="BA1436" s="247">
        <f>IF(AZ1436=1,G1436,0)</f>
        <v>0</v>
      </c>
      <c r="BB1436" s="247">
        <f>IF(AZ1436=2,G1436,0)</f>
        <v>0</v>
      </c>
      <c r="BC1436" s="247">
        <f>IF(AZ1436=3,G1436,0)</f>
        <v>0</v>
      </c>
      <c r="BD1436" s="247">
        <f>IF(AZ1436=4,G1436,0)</f>
        <v>0</v>
      </c>
      <c r="BE1436" s="247">
        <f>IF(AZ1436=5,G1436,0)</f>
        <v>0</v>
      </c>
      <c r="CA1436" s="278">
        <v>12</v>
      </c>
      <c r="CB1436" s="278">
        <v>0</v>
      </c>
    </row>
    <row r="1437" spans="1:80" ht="22.5">
      <c r="A1437" s="279">
        <v>391</v>
      </c>
      <c r="B1437" s="280" t="s">
        <v>1627</v>
      </c>
      <c r="C1437" s="281" t="s">
        <v>1628</v>
      </c>
      <c r="D1437" s="282" t="s">
        <v>1239</v>
      </c>
      <c r="E1437" s="283">
        <v>2</v>
      </c>
      <c r="F1437" s="283">
        <v>0</v>
      </c>
      <c r="G1437" s="284">
        <f>E1437*F1437</f>
        <v>0</v>
      </c>
      <c r="H1437" s="285">
        <v>0</v>
      </c>
      <c r="I1437" s="286">
        <f>E1437*H1437</f>
        <v>0</v>
      </c>
      <c r="J1437" s="285"/>
      <c r="K1437" s="286">
        <f>E1437*J1437</f>
        <v>0</v>
      </c>
      <c r="O1437" s="278">
        <v>2</v>
      </c>
      <c r="AA1437" s="247">
        <v>12</v>
      </c>
      <c r="AB1437" s="247">
        <v>0</v>
      </c>
      <c r="AC1437" s="247">
        <v>348</v>
      </c>
      <c r="AZ1437" s="247">
        <v>2</v>
      </c>
      <c r="BA1437" s="247">
        <f>IF(AZ1437=1,G1437,0)</f>
        <v>0</v>
      </c>
      <c r="BB1437" s="247">
        <f>IF(AZ1437=2,G1437,0)</f>
        <v>0</v>
      </c>
      <c r="BC1437" s="247">
        <f>IF(AZ1437=3,G1437,0)</f>
        <v>0</v>
      </c>
      <c r="BD1437" s="247">
        <f>IF(AZ1437=4,G1437,0)</f>
        <v>0</v>
      </c>
      <c r="BE1437" s="247">
        <f>IF(AZ1437=5,G1437,0)</f>
        <v>0</v>
      </c>
      <c r="CA1437" s="278">
        <v>12</v>
      </c>
      <c r="CB1437" s="278">
        <v>0</v>
      </c>
    </row>
    <row r="1438" spans="1:80" ht="22.5">
      <c r="A1438" s="279">
        <v>392</v>
      </c>
      <c r="B1438" s="280" t="s">
        <v>1629</v>
      </c>
      <c r="C1438" s="281" t="s">
        <v>1630</v>
      </c>
      <c r="D1438" s="282" t="s">
        <v>1239</v>
      </c>
      <c r="E1438" s="283">
        <v>1</v>
      </c>
      <c r="F1438" s="283">
        <v>0</v>
      </c>
      <c r="G1438" s="284">
        <f>E1438*F1438</f>
        <v>0</v>
      </c>
      <c r="H1438" s="285">
        <v>0</v>
      </c>
      <c r="I1438" s="286">
        <f>E1438*H1438</f>
        <v>0</v>
      </c>
      <c r="J1438" s="285"/>
      <c r="K1438" s="286">
        <f>E1438*J1438</f>
        <v>0</v>
      </c>
      <c r="O1438" s="278">
        <v>2</v>
      </c>
      <c r="AA1438" s="247">
        <v>12</v>
      </c>
      <c r="AB1438" s="247">
        <v>0</v>
      </c>
      <c r="AC1438" s="247">
        <v>345</v>
      </c>
      <c r="AZ1438" s="247">
        <v>2</v>
      </c>
      <c r="BA1438" s="247">
        <f>IF(AZ1438=1,G1438,0)</f>
        <v>0</v>
      </c>
      <c r="BB1438" s="247">
        <f>IF(AZ1438=2,G1438,0)</f>
        <v>0</v>
      </c>
      <c r="BC1438" s="247">
        <f>IF(AZ1438=3,G1438,0)</f>
        <v>0</v>
      </c>
      <c r="BD1438" s="247">
        <f>IF(AZ1438=4,G1438,0)</f>
        <v>0</v>
      </c>
      <c r="BE1438" s="247">
        <f>IF(AZ1438=5,G1438,0)</f>
        <v>0</v>
      </c>
      <c r="CA1438" s="278">
        <v>12</v>
      </c>
      <c r="CB1438" s="278">
        <v>0</v>
      </c>
    </row>
    <row r="1439" spans="1:80" ht="22.5">
      <c r="A1439" s="279">
        <v>393</v>
      </c>
      <c r="B1439" s="280" t="s">
        <v>1631</v>
      </c>
      <c r="C1439" s="281" t="s">
        <v>1632</v>
      </c>
      <c r="D1439" s="282" t="s">
        <v>112</v>
      </c>
      <c r="E1439" s="283">
        <v>1</v>
      </c>
      <c r="F1439" s="283">
        <v>0</v>
      </c>
      <c r="G1439" s="284">
        <f>E1439*F1439</f>
        <v>0</v>
      </c>
      <c r="H1439" s="285">
        <v>0</v>
      </c>
      <c r="I1439" s="286">
        <f>E1439*H1439</f>
        <v>0</v>
      </c>
      <c r="J1439" s="285"/>
      <c r="K1439" s="286">
        <f>E1439*J1439</f>
        <v>0</v>
      </c>
      <c r="O1439" s="278">
        <v>2</v>
      </c>
      <c r="AA1439" s="247">
        <v>12</v>
      </c>
      <c r="AB1439" s="247">
        <v>0</v>
      </c>
      <c r="AC1439" s="247">
        <v>347</v>
      </c>
      <c r="AZ1439" s="247">
        <v>2</v>
      </c>
      <c r="BA1439" s="247">
        <f>IF(AZ1439=1,G1439,0)</f>
        <v>0</v>
      </c>
      <c r="BB1439" s="247">
        <f>IF(AZ1439=2,G1439,0)</f>
        <v>0</v>
      </c>
      <c r="BC1439" s="247">
        <f>IF(AZ1439=3,G1439,0)</f>
        <v>0</v>
      </c>
      <c r="BD1439" s="247">
        <f>IF(AZ1439=4,G1439,0)</f>
        <v>0</v>
      </c>
      <c r="BE1439" s="247">
        <f>IF(AZ1439=5,G1439,0)</f>
        <v>0</v>
      </c>
      <c r="CA1439" s="278">
        <v>12</v>
      </c>
      <c r="CB1439" s="278">
        <v>0</v>
      </c>
    </row>
    <row r="1440" spans="1:80" ht="22.5">
      <c r="A1440" s="279">
        <v>394</v>
      </c>
      <c r="B1440" s="280" t="s">
        <v>1633</v>
      </c>
      <c r="C1440" s="281" t="s">
        <v>1634</v>
      </c>
      <c r="D1440" s="282" t="s">
        <v>112</v>
      </c>
      <c r="E1440" s="283">
        <v>1</v>
      </c>
      <c r="F1440" s="283">
        <v>0</v>
      </c>
      <c r="G1440" s="284">
        <f>E1440*F1440</f>
        <v>0</v>
      </c>
      <c r="H1440" s="285">
        <v>0</v>
      </c>
      <c r="I1440" s="286">
        <f>E1440*H1440</f>
        <v>0</v>
      </c>
      <c r="J1440" s="285"/>
      <c r="K1440" s="286">
        <f>E1440*J1440</f>
        <v>0</v>
      </c>
      <c r="O1440" s="278">
        <v>2</v>
      </c>
      <c r="AA1440" s="247">
        <v>12</v>
      </c>
      <c r="AB1440" s="247">
        <v>0</v>
      </c>
      <c r="AC1440" s="247">
        <v>346</v>
      </c>
      <c r="AZ1440" s="247">
        <v>2</v>
      </c>
      <c r="BA1440" s="247">
        <f>IF(AZ1440=1,G1440,0)</f>
        <v>0</v>
      </c>
      <c r="BB1440" s="247">
        <f>IF(AZ1440=2,G1440,0)</f>
        <v>0</v>
      </c>
      <c r="BC1440" s="247">
        <f>IF(AZ1440=3,G1440,0)</f>
        <v>0</v>
      </c>
      <c r="BD1440" s="247">
        <f>IF(AZ1440=4,G1440,0)</f>
        <v>0</v>
      </c>
      <c r="BE1440" s="247">
        <f>IF(AZ1440=5,G1440,0)</f>
        <v>0</v>
      </c>
      <c r="CA1440" s="278">
        <v>12</v>
      </c>
      <c r="CB1440" s="278">
        <v>0</v>
      </c>
    </row>
    <row r="1441" spans="1:80" ht="22.5">
      <c r="A1441" s="279">
        <v>395</v>
      </c>
      <c r="B1441" s="280" t="s">
        <v>1635</v>
      </c>
      <c r="C1441" s="281" t="s">
        <v>1636</v>
      </c>
      <c r="D1441" s="282" t="s">
        <v>112</v>
      </c>
      <c r="E1441" s="283">
        <v>2</v>
      </c>
      <c r="F1441" s="283">
        <v>0</v>
      </c>
      <c r="G1441" s="284">
        <f>E1441*F1441</f>
        <v>0</v>
      </c>
      <c r="H1441" s="285">
        <v>0</v>
      </c>
      <c r="I1441" s="286">
        <f>E1441*H1441</f>
        <v>0</v>
      </c>
      <c r="J1441" s="285"/>
      <c r="K1441" s="286">
        <f>E1441*J1441</f>
        <v>0</v>
      </c>
      <c r="O1441" s="278">
        <v>2</v>
      </c>
      <c r="AA1441" s="247">
        <v>12</v>
      </c>
      <c r="AB1441" s="247">
        <v>0</v>
      </c>
      <c r="AC1441" s="247">
        <v>361</v>
      </c>
      <c r="AZ1441" s="247">
        <v>2</v>
      </c>
      <c r="BA1441" s="247">
        <f>IF(AZ1441=1,G1441,0)</f>
        <v>0</v>
      </c>
      <c r="BB1441" s="247">
        <f>IF(AZ1441=2,G1441,0)</f>
        <v>0</v>
      </c>
      <c r="BC1441" s="247">
        <f>IF(AZ1441=3,G1441,0)</f>
        <v>0</v>
      </c>
      <c r="BD1441" s="247">
        <f>IF(AZ1441=4,G1441,0)</f>
        <v>0</v>
      </c>
      <c r="BE1441" s="247">
        <f>IF(AZ1441=5,G1441,0)</f>
        <v>0</v>
      </c>
      <c r="CA1441" s="278">
        <v>12</v>
      </c>
      <c r="CB1441" s="278">
        <v>0</v>
      </c>
    </row>
    <row r="1442" spans="1:80" ht="22.5">
      <c r="A1442" s="279">
        <v>396</v>
      </c>
      <c r="B1442" s="280" t="s">
        <v>1637</v>
      </c>
      <c r="C1442" s="281" t="s">
        <v>1638</v>
      </c>
      <c r="D1442" s="282" t="s">
        <v>112</v>
      </c>
      <c r="E1442" s="283">
        <v>1</v>
      </c>
      <c r="F1442" s="283">
        <v>0</v>
      </c>
      <c r="G1442" s="284">
        <f>E1442*F1442</f>
        <v>0</v>
      </c>
      <c r="H1442" s="285">
        <v>0</v>
      </c>
      <c r="I1442" s="286">
        <f>E1442*H1442</f>
        <v>0</v>
      </c>
      <c r="J1442" s="285"/>
      <c r="K1442" s="286">
        <f>E1442*J1442</f>
        <v>0</v>
      </c>
      <c r="O1442" s="278">
        <v>2</v>
      </c>
      <c r="AA1442" s="247">
        <v>12</v>
      </c>
      <c r="AB1442" s="247">
        <v>0</v>
      </c>
      <c r="AC1442" s="247">
        <v>360</v>
      </c>
      <c r="AZ1442" s="247">
        <v>2</v>
      </c>
      <c r="BA1442" s="247">
        <f>IF(AZ1442=1,G1442,0)</f>
        <v>0</v>
      </c>
      <c r="BB1442" s="247">
        <f>IF(AZ1442=2,G1442,0)</f>
        <v>0</v>
      </c>
      <c r="BC1442" s="247">
        <f>IF(AZ1442=3,G1442,0)</f>
        <v>0</v>
      </c>
      <c r="BD1442" s="247">
        <f>IF(AZ1442=4,G1442,0)</f>
        <v>0</v>
      </c>
      <c r="BE1442" s="247">
        <f>IF(AZ1442=5,G1442,0)</f>
        <v>0</v>
      </c>
      <c r="CA1442" s="278">
        <v>12</v>
      </c>
      <c r="CB1442" s="278">
        <v>0</v>
      </c>
    </row>
    <row r="1443" spans="1:80" ht="22.5">
      <c r="A1443" s="279">
        <v>397</v>
      </c>
      <c r="B1443" s="280" t="s">
        <v>1639</v>
      </c>
      <c r="C1443" s="281" t="s">
        <v>1640</v>
      </c>
      <c r="D1443" s="282" t="s">
        <v>112</v>
      </c>
      <c r="E1443" s="283">
        <v>1</v>
      </c>
      <c r="F1443" s="283">
        <v>0</v>
      </c>
      <c r="G1443" s="284">
        <f>E1443*F1443</f>
        <v>0</v>
      </c>
      <c r="H1443" s="285">
        <v>0</v>
      </c>
      <c r="I1443" s="286">
        <f>E1443*H1443</f>
        <v>0</v>
      </c>
      <c r="J1443" s="285"/>
      <c r="K1443" s="286">
        <f>E1443*J1443</f>
        <v>0</v>
      </c>
      <c r="O1443" s="278">
        <v>2</v>
      </c>
      <c r="AA1443" s="247">
        <v>12</v>
      </c>
      <c r="AB1443" s="247">
        <v>0</v>
      </c>
      <c r="AC1443" s="247">
        <v>362</v>
      </c>
      <c r="AZ1443" s="247">
        <v>2</v>
      </c>
      <c r="BA1443" s="247">
        <f>IF(AZ1443=1,G1443,0)</f>
        <v>0</v>
      </c>
      <c r="BB1443" s="247">
        <f>IF(AZ1443=2,G1443,0)</f>
        <v>0</v>
      </c>
      <c r="BC1443" s="247">
        <f>IF(AZ1443=3,G1443,0)</f>
        <v>0</v>
      </c>
      <c r="BD1443" s="247">
        <f>IF(AZ1443=4,G1443,0)</f>
        <v>0</v>
      </c>
      <c r="BE1443" s="247">
        <f>IF(AZ1443=5,G1443,0)</f>
        <v>0</v>
      </c>
      <c r="CA1443" s="278">
        <v>12</v>
      </c>
      <c r="CB1443" s="278">
        <v>0</v>
      </c>
    </row>
    <row r="1444" spans="1:80" ht="22.5">
      <c r="A1444" s="279">
        <v>398</v>
      </c>
      <c r="B1444" s="280" t="s">
        <v>1641</v>
      </c>
      <c r="C1444" s="281" t="s">
        <v>1642</v>
      </c>
      <c r="D1444" s="282" t="s">
        <v>112</v>
      </c>
      <c r="E1444" s="283">
        <v>1</v>
      </c>
      <c r="F1444" s="283">
        <v>0</v>
      </c>
      <c r="G1444" s="284">
        <f>E1444*F1444</f>
        <v>0</v>
      </c>
      <c r="H1444" s="285">
        <v>0</v>
      </c>
      <c r="I1444" s="286">
        <f>E1444*H1444</f>
        <v>0</v>
      </c>
      <c r="J1444" s="285"/>
      <c r="K1444" s="286">
        <f>E1444*J1444</f>
        <v>0</v>
      </c>
      <c r="O1444" s="278">
        <v>2</v>
      </c>
      <c r="AA1444" s="247">
        <v>12</v>
      </c>
      <c r="AB1444" s="247">
        <v>0</v>
      </c>
      <c r="AC1444" s="247">
        <v>364</v>
      </c>
      <c r="AZ1444" s="247">
        <v>2</v>
      </c>
      <c r="BA1444" s="247">
        <f>IF(AZ1444=1,G1444,0)</f>
        <v>0</v>
      </c>
      <c r="BB1444" s="247">
        <f>IF(AZ1444=2,G1444,0)</f>
        <v>0</v>
      </c>
      <c r="BC1444" s="247">
        <f>IF(AZ1444=3,G1444,0)</f>
        <v>0</v>
      </c>
      <c r="BD1444" s="247">
        <f>IF(AZ1444=4,G1444,0)</f>
        <v>0</v>
      </c>
      <c r="BE1444" s="247">
        <f>IF(AZ1444=5,G1444,0)</f>
        <v>0</v>
      </c>
      <c r="CA1444" s="278">
        <v>12</v>
      </c>
      <c r="CB1444" s="278">
        <v>0</v>
      </c>
    </row>
    <row r="1445" spans="1:80" ht="22.5">
      <c r="A1445" s="279">
        <v>399</v>
      </c>
      <c r="B1445" s="280" t="s">
        <v>1643</v>
      </c>
      <c r="C1445" s="281" t="s">
        <v>1644</v>
      </c>
      <c r="D1445" s="282" t="s">
        <v>112</v>
      </c>
      <c r="E1445" s="283">
        <v>6</v>
      </c>
      <c r="F1445" s="283">
        <v>0</v>
      </c>
      <c r="G1445" s="284">
        <f>E1445*F1445</f>
        <v>0</v>
      </c>
      <c r="H1445" s="285">
        <v>0</v>
      </c>
      <c r="I1445" s="286">
        <f>E1445*H1445</f>
        <v>0</v>
      </c>
      <c r="J1445" s="285"/>
      <c r="K1445" s="286">
        <f>E1445*J1445</f>
        <v>0</v>
      </c>
      <c r="O1445" s="278">
        <v>2</v>
      </c>
      <c r="AA1445" s="247">
        <v>12</v>
      </c>
      <c r="AB1445" s="247">
        <v>0</v>
      </c>
      <c r="AC1445" s="247">
        <v>363</v>
      </c>
      <c r="AZ1445" s="247">
        <v>2</v>
      </c>
      <c r="BA1445" s="247">
        <f>IF(AZ1445=1,G1445,0)</f>
        <v>0</v>
      </c>
      <c r="BB1445" s="247">
        <f>IF(AZ1445=2,G1445,0)</f>
        <v>0</v>
      </c>
      <c r="BC1445" s="247">
        <f>IF(AZ1445=3,G1445,0)</f>
        <v>0</v>
      </c>
      <c r="BD1445" s="247">
        <f>IF(AZ1445=4,G1445,0)</f>
        <v>0</v>
      </c>
      <c r="BE1445" s="247">
        <f>IF(AZ1445=5,G1445,0)</f>
        <v>0</v>
      </c>
      <c r="CA1445" s="278">
        <v>12</v>
      </c>
      <c r="CB1445" s="278">
        <v>0</v>
      </c>
    </row>
    <row r="1446" spans="1:80" ht="22.5">
      <c r="A1446" s="279">
        <v>400</v>
      </c>
      <c r="B1446" s="280" t="s">
        <v>1645</v>
      </c>
      <c r="C1446" s="281" t="s">
        <v>1646</v>
      </c>
      <c r="D1446" s="282" t="s">
        <v>1239</v>
      </c>
      <c r="E1446" s="283">
        <v>3</v>
      </c>
      <c r="F1446" s="283">
        <v>0</v>
      </c>
      <c r="G1446" s="284">
        <f>E1446*F1446</f>
        <v>0</v>
      </c>
      <c r="H1446" s="285">
        <v>0</v>
      </c>
      <c r="I1446" s="286">
        <f>E1446*H1446</f>
        <v>0</v>
      </c>
      <c r="J1446" s="285"/>
      <c r="K1446" s="286">
        <f>E1446*J1446</f>
        <v>0</v>
      </c>
      <c r="O1446" s="278">
        <v>2</v>
      </c>
      <c r="AA1446" s="247">
        <v>12</v>
      </c>
      <c r="AB1446" s="247">
        <v>0</v>
      </c>
      <c r="AC1446" s="247">
        <v>420</v>
      </c>
      <c r="AZ1446" s="247">
        <v>2</v>
      </c>
      <c r="BA1446" s="247">
        <f>IF(AZ1446=1,G1446,0)</f>
        <v>0</v>
      </c>
      <c r="BB1446" s="247">
        <f>IF(AZ1446=2,G1446,0)</f>
        <v>0</v>
      </c>
      <c r="BC1446" s="247">
        <f>IF(AZ1446=3,G1446,0)</f>
        <v>0</v>
      </c>
      <c r="BD1446" s="247">
        <f>IF(AZ1446=4,G1446,0)</f>
        <v>0</v>
      </c>
      <c r="BE1446" s="247">
        <f>IF(AZ1446=5,G1446,0)</f>
        <v>0</v>
      </c>
      <c r="CA1446" s="278">
        <v>12</v>
      </c>
      <c r="CB1446" s="278">
        <v>0</v>
      </c>
    </row>
    <row r="1447" spans="1:80" ht="22.5">
      <c r="A1447" s="279">
        <v>401</v>
      </c>
      <c r="B1447" s="280" t="s">
        <v>1647</v>
      </c>
      <c r="C1447" s="281" t="s">
        <v>1648</v>
      </c>
      <c r="D1447" s="282" t="s">
        <v>1239</v>
      </c>
      <c r="E1447" s="283">
        <v>3</v>
      </c>
      <c r="F1447" s="283">
        <v>0</v>
      </c>
      <c r="G1447" s="284">
        <f>E1447*F1447</f>
        <v>0</v>
      </c>
      <c r="H1447" s="285">
        <v>0</v>
      </c>
      <c r="I1447" s="286">
        <f>E1447*H1447</f>
        <v>0</v>
      </c>
      <c r="J1447" s="285"/>
      <c r="K1447" s="286">
        <f>E1447*J1447</f>
        <v>0</v>
      </c>
      <c r="O1447" s="278">
        <v>2</v>
      </c>
      <c r="AA1447" s="247">
        <v>12</v>
      </c>
      <c r="AB1447" s="247">
        <v>0</v>
      </c>
      <c r="AC1447" s="247">
        <v>355</v>
      </c>
      <c r="AZ1447" s="247">
        <v>2</v>
      </c>
      <c r="BA1447" s="247">
        <f>IF(AZ1447=1,G1447,0)</f>
        <v>0</v>
      </c>
      <c r="BB1447" s="247">
        <f>IF(AZ1447=2,G1447,0)</f>
        <v>0</v>
      </c>
      <c r="BC1447" s="247">
        <f>IF(AZ1447=3,G1447,0)</f>
        <v>0</v>
      </c>
      <c r="BD1447" s="247">
        <f>IF(AZ1447=4,G1447,0)</f>
        <v>0</v>
      </c>
      <c r="BE1447" s="247">
        <f>IF(AZ1447=5,G1447,0)</f>
        <v>0</v>
      </c>
      <c r="CA1447" s="278">
        <v>12</v>
      </c>
      <c r="CB1447" s="278">
        <v>0</v>
      </c>
    </row>
    <row r="1448" spans="1:80" ht="22.5">
      <c r="A1448" s="279">
        <v>402</v>
      </c>
      <c r="B1448" s="280" t="s">
        <v>1649</v>
      </c>
      <c r="C1448" s="281" t="s">
        <v>1650</v>
      </c>
      <c r="D1448" s="282" t="s">
        <v>112</v>
      </c>
      <c r="E1448" s="283">
        <v>3</v>
      </c>
      <c r="F1448" s="283">
        <v>0</v>
      </c>
      <c r="G1448" s="284">
        <f>E1448*F1448</f>
        <v>0</v>
      </c>
      <c r="H1448" s="285">
        <v>0</v>
      </c>
      <c r="I1448" s="286">
        <f>E1448*H1448</f>
        <v>0</v>
      </c>
      <c r="J1448" s="285"/>
      <c r="K1448" s="286">
        <f>E1448*J1448</f>
        <v>0</v>
      </c>
      <c r="O1448" s="278">
        <v>2</v>
      </c>
      <c r="AA1448" s="247">
        <v>12</v>
      </c>
      <c r="AB1448" s="247">
        <v>0</v>
      </c>
      <c r="AC1448" s="247">
        <v>354</v>
      </c>
      <c r="AZ1448" s="247">
        <v>2</v>
      </c>
      <c r="BA1448" s="247">
        <f>IF(AZ1448=1,G1448,0)</f>
        <v>0</v>
      </c>
      <c r="BB1448" s="247">
        <f>IF(AZ1448=2,G1448,0)</f>
        <v>0</v>
      </c>
      <c r="BC1448" s="247">
        <f>IF(AZ1448=3,G1448,0)</f>
        <v>0</v>
      </c>
      <c r="BD1448" s="247">
        <f>IF(AZ1448=4,G1448,0)</f>
        <v>0</v>
      </c>
      <c r="BE1448" s="247">
        <f>IF(AZ1448=5,G1448,0)</f>
        <v>0</v>
      </c>
      <c r="CA1448" s="278">
        <v>12</v>
      </c>
      <c r="CB1448" s="278">
        <v>0</v>
      </c>
    </row>
    <row r="1449" spans="1:80" ht="22.5">
      <c r="A1449" s="279">
        <v>403</v>
      </c>
      <c r="B1449" s="280" t="s">
        <v>1651</v>
      </c>
      <c r="C1449" s="281" t="s">
        <v>1652</v>
      </c>
      <c r="D1449" s="282" t="s">
        <v>112</v>
      </c>
      <c r="E1449" s="283">
        <v>2</v>
      </c>
      <c r="F1449" s="283">
        <v>0</v>
      </c>
      <c r="G1449" s="284">
        <f>E1449*F1449</f>
        <v>0</v>
      </c>
      <c r="H1449" s="285">
        <v>0</v>
      </c>
      <c r="I1449" s="286">
        <f>E1449*H1449</f>
        <v>0</v>
      </c>
      <c r="J1449" s="285"/>
      <c r="K1449" s="286">
        <f>E1449*J1449</f>
        <v>0</v>
      </c>
      <c r="O1449" s="278">
        <v>2</v>
      </c>
      <c r="AA1449" s="247">
        <v>12</v>
      </c>
      <c r="AB1449" s="247">
        <v>0</v>
      </c>
      <c r="AC1449" s="247">
        <v>356</v>
      </c>
      <c r="AZ1449" s="247">
        <v>2</v>
      </c>
      <c r="BA1449" s="247">
        <f>IF(AZ1449=1,G1449,0)</f>
        <v>0</v>
      </c>
      <c r="BB1449" s="247">
        <f>IF(AZ1449=2,G1449,0)</f>
        <v>0</v>
      </c>
      <c r="BC1449" s="247">
        <f>IF(AZ1449=3,G1449,0)</f>
        <v>0</v>
      </c>
      <c r="BD1449" s="247">
        <f>IF(AZ1449=4,G1449,0)</f>
        <v>0</v>
      </c>
      <c r="BE1449" s="247">
        <f>IF(AZ1449=5,G1449,0)</f>
        <v>0</v>
      </c>
      <c r="CA1449" s="278">
        <v>12</v>
      </c>
      <c r="CB1449" s="278">
        <v>0</v>
      </c>
    </row>
    <row r="1450" spans="1:80" ht="22.5">
      <c r="A1450" s="279">
        <v>404</v>
      </c>
      <c r="B1450" s="280" t="s">
        <v>1653</v>
      </c>
      <c r="C1450" s="281" t="s">
        <v>1654</v>
      </c>
      <c r="D1450" s="282" t="s">
        <v>112</v>
      </c>
      <c r="E1450" s="283">
        <v>2</v>
      </c>
      <c r="F1450" s="283">
        <v>0</v>
      </c>
      <c r="G1450" s="284">
        <f>E1450*F1450</f>
        <v>0</v>
      </c>
      <c r="H1450" s="285">
        <v>0</v>
      </c>
      <c r="I1450" s="286">
        <f>E1450*H1450</f>
        <v>0</v>
      </c>
      <c r="J1450" s="285"/>
      <c r="K1450" s="286">
        <f>E1450*J1450</f>
        <v>0</v>
      </c>
      <c r="O1450" s="278">
        <v>2</v>
      </c>
      <c r="AA1450" s="247">
        <v>12</v>
      </c>
      <c r="AB1450" s="247">
        <v>0</v>
      </c>
      <c r="AC1450" s="247">
        <v>357</v>
      </c>
      <c r="AZ1450" s="247">
        <v>2</v>
      </c>
      <c r="BA1450" s="247">
        <f>IF(AZ1450=1,G1450,0)</f>
        <v>0</v>
      </c>
      <c r="BB1450" s="247">
        <f>IF(AZ1450=2,G1450,0)</f>
        <v>0</v>
      </c>
      <c r="BC1450" s="247">
        <f>IF(AZ1450=3,G1450,0)</f>
        <v>0</v>
      </c>
      <c r="BD1450" s="247">
        <f>IF(AZ1450=4,G1450,0)</f>
        <v>0</v>
      </c>
      <c r="BE1450" s="247">
        <f>IF(AZ1450=5,G1450,0)</f>
        <v>0</v>
      </c>
      <c r="CA1450" s="278">
        <v>12</v>
      </c>
      <c r="CB1450" s="278">
        <v>0</v>
      </c>
    </row>
    <row r="1451" spans="1:80">
      <c r="A1451" s="279">
        <v>405</v>
      </c>
      <c r="B1451" s="280" t="s">
        <v>1655</v>
      </c>
      <c r="C1451" s="281" t="s">
        <v>1656</v>
      </c>
      <c r="D1451" s="282" t="s">
        <v>112</v>
      </c>
      <c r="E1451" s="283">
        <v>2</v>
      </c>
      <c r="F1451" s="283">
        <v>0</v>
      </c>
      <c r="G1451" s="284">
        <f>E1451*F1451</f>
        <v>0</v>
      </c>
      <c r="H1451" s="285">
        <v>0</v>
      </c>
      <c r="I1451" s="286">
        <f>E1451*H1451</f>
        <v>0</v>
      </c>
      <c r="J1451" s="285"/>
      <c r="K1451" s="286">
        <f>E1451*J1451</f>
        <v>0</v>
      </c>
      <c r="O1451" s="278">
        <v>2</v>
      </c>
      <c r="AA1451" s="247">
        <v>12</v>
      </c>
      <c r="AB1451" s="247">
        <v>0</v>
      </c>
      <c r="AC1451" s="247">
        <v>358</v>
      </c>
      <c r="AZ1451" s="247">
        <v>2</v>
      </c>
      <c r="BA1451" s="247">
        <f>IF(AZ1451=1,G1451,0)</f>
        <v>0</v>
      </c>
      <c r="BB1451" s="247">
        <f>IF(AZ1451=2,G1451,0)</f>
        <v>0</v>
      </c>
      <c r="BC1451" s="247">
        <f>IF(AZ1451=3,G1451,0)</f>
        <v>0</v>
      </c>
      <c r="BD1451" s="247">
        <f>IF(AZ1451=4,G1451,0)</f>
        <v>0</v>
      </c>
      <c r="BE1451" s="247">
        <f>IF(AZ1451=5,G1451,0)</f>
        <v>0</v>
      </c>
      <c r="CA1451" s="278">
        <v>12</v>
      </c>
      <c r="CB1451" s="278">
        <v>0</v>
      </c>
    </row>
    <row r="1452" spans="1:80">
      <c r="A1452" s="298"/>
      <c r="B1452" s="299" t="s">
        <v>96</v>
      </c>
      <c r="C1452" s="300" t="s">
        <v>1614</v>
      </c>
      <c r="D1452" s="301"/>
      <c r="E1452" s="302"/>
      <c r="F1452" s="303"/>
      <c r="G1452" s="304">
        <f>SUM(G1428:G1451)</f>
        <v>0</v>
      </c>
      <c r="H1452" s="305"/>
      <c r="I1452" s="306">
        <f>SUM(I1428:I1451)</f>
        <v>47.940000000000005</v>
      </c>
      <c r="J1452" s="305"/>
      <c r="K1452" s="306">
        <f>SUM(K1428:K1451)</f>
        <v>0</v>
      </c>
      <c r="O1452" s="278">
        <v>4</v>
      </c>
      <c r="BA1452" s="307">
        <f>SUM(BA1428:BA1451)</f>
        <v>0</v>
      </c>
      <c r="BB1452" s="307">
        <f>SUM(BB1428:BB1451)</f>
        <v>0</v>
      </c>
      <c r="BC1452" s="307">
        <f>SUM(BC1428:BC1451)</f>
        <v>0</v>
      </c>
      <c r="BD1452" s="307">
        <f>SUM(BD1428:BD1451)</f>
        <v>0</v>
      </c>
      <c r="BE1452" s="307">
        <f>SUM(BE1428:BE1451)</f>
        <v>0</v>
      </c>
    </row>
    <row r="1453" spans="1:80">
      <c r="A1453" s="268" t="s">
        <v>93</v>
      </c>
      <c r="B1453" s="269" t="s">
        <v>1657</v>
      </c>
      <c r="C1453" s="270" t="s">
        <v>1658</v>
      </c>
      <c r="D1453" s="271"/>
      <c r="E1453" s="272"/>
      <c r="F1453" s="272"/>
      <c r="G1453" s="273"/>
      <c r="H1453" s="274"/>
      <c r="I1453" s="275"/>
      <c r="J1453" s="276"/>
      <c r="K1453" s="277"/>
      <c r="O1453" s="278">
        <v>1</v>
      </c>
    </row>
    <row r="1454" spans="1:80" ht="22.5">
      <c r="A1454" s="279">
        <v>406</v>
      </c>
      <c r="B1454" s="280" t="s">
        <v>1660</v>
      </c>
      <c r="C1454" s="281" t="s">
        <v>1661</v>
      </c>
      <c r="D1454" s="282" t="s">
        <v>631</v>
      </c>
      <c r="E1454" s="283">
        <v>1</v>
      </c>
      <c r="F1454" s="283">
        <v>0</v>
      </c>
      <c r="G1454" s="284">
        <f>E1454*F1454</f>
        <v>0</v>
      </c>
      <c r="H1454" s="285">
        <v>0</v>
      </c>
      <c r="I1454" s="286">
        <f>E1454*H1454</f>
        <v>0</v>
      </c>
      <c r="J1454" s="285"/>
      <c r="K1454" s="286">
        <f>E1454*J1454</f>
        <v>0</v>
      </c>
      <c r="O1454" s="278">
        <v>2</v>
      </c>
      <c r="AA1454" s="247">
        <v>12</v>
      </c>
      <c r="AB1454" s="247">
        <v>0</v>
      </c>
      <c r="AC1454" s="247">
        <v>421</v>
      </c>
      <c r="AZ1454" s="247">
        <v>4</v>
      </c>
      <c r="BA1454" s="247">
        <f>IF(AZ1454=1,G1454,0)</f>
        <v>0</v>
      </c>
      <c r="BB1454" s="247">
        <f>IF(AZ1454=2,G1454,0)</f>
        <v>0</v>
      </c>
      <c r="BC1454" s="247">
        <f>IF(AZ1454=3,G1454,0)</f>
        <v>0</v>
      </c>
      <c r="BD1454" s="247">
        <f>IF(AZ1454=4,G1454,0)</f>
        <v>0</v>
      </c>
      <c r="BE1454" s="247">
        <f>IF(AZ1454=5,G1454,0)</f>
        <v>0</v>
      </c>
      <c r="CA1454" s="278">
        <v>12</v>
      </c>
      <c r="CB1454" s="278">
        <v>0</v>
      </c>
    </row>
    <row r="1455" spans="1:80">
      <c r="A1455" s="298"/>
      <c r="B1455" s="299" t="s">
        <v>96</v>
      </c>
      <c r="C1455" s="300" t="s">
        <v>1659</v>
      </c>
      <c r="D1455" s="301"/>
      <c r="E1455" s="302"/>
      <c r="F1455" s="303"/>
      <c r="G1455" s="304">
        <f>SUM(G1453:G1454)</f>
        <v>0</v>
      </c>
      <c r="H1455" s="305"/>
      <c r="I1455" s="306">
        <f>SUM(I1453:I1454)</f>
        <v>0</v>
      </c>
      <c r="J1455" s="305"/>
      <c r="K1455" s="306">
        <f>SUM(K1453:K1454)</f>
        <v>0</v>
      </c>
      <c r="O1455" s="278">
        <v>4</v>
      </c>
      <c r="BA1455" s="307">
        <f>SUM(BA1453:BA1454)</f>
        <v>0</v>
      </c>
      <c r="BB1455" s="307">
        <f>SUM(BB1453:BB1454)</f>
        <v>0</v>
      </c>
      <c r="BC1455" s="307">
        <f>SUM(BC1453:BC1454)</f>
        <v>0</v>
      </c>
      <c r="BD1455" s="307">
        <f>SUM(BD1453:BD1454)</f>
        <v>0</v>
      </c>
      <c r="BE1455" s="307">
        <f>SUM(BE1453:BE1454)</f>
        <v>0</v>
      </c>
    </row>
    <row r="1456" spans="1:80">
      <c r="A1456" s="268" t="s">
        <v>93</v>
      </c>
      <c r="B1456" s="269" t="s">
        <v>1662</v>
      </c>
      <c r="C1456" s="270" t="s">
        <v>1663</v>
      </c>
      <c r="D1456" s="271"/>
      <c r="E1456" s="272"/>
      <c r="F1456" s="272"/>
      <c r="G1456" s="273"/>
      <c r="H1456" s="274"/>
      <c r="I1456" s="275"/>
      <c r="J1456" s="276"/>
      <c r="K1456" s="277"/>
      <c r="O1456" s="278">
        <v>1</v>
      </c>
    </row>
    <row r="1457" spans="1:80">
      <c r="A1457" s="279">
        <v>407</v>
      </c>
      <c r="B1457" s="280" t="s">
        <v>1665</v>
      </c>
      <c r="C1457" s="281" t="s">
        <v>1666</v>
      </c>
      <c r="D1457" s="282" t="s">
        <v>631</v>
      </c>
      <c r="E1457" s="283">
        <v>1</v>
      </c>
      <c r="F1457" s="283">
        <v>0</v>
      </c>
      <c r="G1457" s="284">
        <f>E1457*F1457</f>
        <v>0</v>
      </c>
      <c r="H1457" s="285">
        <v>0</v>
      </c>
      <c r="I1457" s="286">
        <f>E1457*H1457</f>
        <v>0</v>
      </c>
      <c r="J1457" s="285"/>
      <c r="K1457" s="286">
        <f>E1457*J1457</f>
        <v>0</v>
      </c>
      <c r="O1457" s="278">
        <v>2</v>
      </c>
      <c r="AA1457" s="247">
        <v>12</v>
      </c>
      <c r="AB1457" s="247">
        <v>0</v>
      </c>
      <c r="AC1457" s="247">
        <v>426</v>
      </c>
      <c r="AZ1457" s="247">
        <v>4</v>
      </c>
      <c r="BA1457" s="247">
        <f>IF(AZ1457=1,G1457,0)</f>
        <v>0</v>
      </c>
      <c r="BB1457" s="247">
        <f>IF(AZ1457=2,G1457,0)</f>
        <v>0</v>
      </c>
      <c r="BC1457" s="247">
        <f>IF(AZ1457=3,G1457,0)</f>
        <v>0</v>
      </c>
      <c r="BD1457" s="247">
        <f>IF(AZ1457=4,G1457,0)</f>
        <v>0</v>
      </c>
      <c r="BE1457" s="247">
        <f>IF(AZ1457=5,G1457,0)</f>
        <v>0</v>
      </c>
      <c r="CA1457" s="278">
        <v>12</v>
      </c>
      <c r="CB1457" s="278">
        <v>0</v>
      </c>
    </row>
    <row r="1458" spans="1:80">
      <c r="A1458" s="298"/>
      <c r="B1458" s="299" t="s">
        <v>96</v>
      </c>
      <c r="C1458" s="300" t="s">
        <v>1664</v>
      </c>
      <c r="D1458" s="301"/>
      <c r="E1458" s="302"/>
      <c r="F1458" s="303"/>
      <c r="G1458" s="304">
        <f>SUM(G1456:G1457)</f>
        <v>0</v>
      </c>
      <c r="H1458" s="305"/>
      <c r="I1458" s="306">
        <f>SUM(I1456:I1457)</f>
        <v>0</v>
      </c>
      <c r="J1458" s="305"/>
      <c r="K1458" s="306">
        <f>SUM(K1456:K1457)</f>
        <v>0</v>
      </c>
      <c r="O1458" s="278">
        <v>4</v>
      </c>
      <c r="BA1458" s="307">
        <f>SUM(BA1456:BA1457)</f>
        <v>0</v>
      </c>
      <c r="BB1458" s="307">
        <f>SUM(BB1456:BB1457)</f>
        <v>0</v>
      </c>
      <c r="BC1458" s="307">
        <f>SUM(BC1456:BC1457)</f>
        <v>0</v>
      </c>
      <c r="BD1458" s="307">
        <f>SUM(BD1456:BD1457)</f>
        <v>0</v>
      </c>
      <c r="BE1458" s="307">
        <f>SUM(BE1456:BE1457)</f>
        <v>0</v>
      </c>
    </row>
    <row r="1459" spans="1:80">
      <c r="A1459" s="268" t="s">
        <v>93</v>
      </c>
      <c r="B1459" s="269" t="s">
        <v>1667</v>
      </c>
      <c r="C1459" s="270" t="s">
        <v>1668</v>
      </c>
      <c r="D1459" s="271"/>
      <c r="E1459" s="272"/>
      <c r="F1459" s="272"/>
      <c r="G1459" s="273"/>
      <c r="H1459" s="274"/>
      <c r="I1459" s="275"/>
      <c r="J1459" s="276"/>
      <c r="K1459" s="277"/>
      <c r="O1459" s="278">
        <v>1</v>
      </c>
    </row>
    <row r="1460" spans="1:80">
      <c r="A1460" s="279">
        <v>408</v>
      </c>
      <c r="B1460" s="280" t="s">
        <v>1670</v>
      </c>
      <c r="C1460" s="281" t="s">
        <v>1671</v>
      </c>
      <c r="D1460" s="282" t="s">
        <v>631</v>
      </c>
      <c r="E1460" s="283">
        <v>1</v>
      </c>
      <c r="F1460" s="283">
        <v>0</v>
      </c>
      <c r="G1460" s="284">
        <f>E1460*F1460</f>
        <v>0</v>
      </c>
      <c r="H1460" s="285">
        <v>0</v>
      </c>
      <c r="I1460" s="286">
        <f>E1460*H1460</f>
        <v>0</v>
      </c>
      <c r="J1460" s="285"/>
      <c r="K1460" s="286">
        <f>E1460*J1460</f>
        <v>0</v>
      </c>
      <c r="O1460" s="278">
        <v>2</v>
      </c>
      <c r="AA1460" s="247">
        <v>12</v>
      </c>
      <c r="AB1460" s="247">
        <v>0</v>
      </c>
      <c r="AC1460" s="247">
        <v>424</v>
      </c>
      <c r="AZ1460" s="247">
        <v>4</v>
      </c>
      <c r="BA1460" s="247">
        <f>IF(AZ1460=1,G1460,0)</f>
        <v>0</v>
      </c>
      <c r="BB1460" s="247">
        <f>IF(AZ1460=2,G1460,0)</f>
        <v>0</v>
      </c>
      <c r="BC1460" s="247">
        <f>IF(AZ1460=3,G1460,0)</f>
        <v>0</v>
      </c>
      <c r="BD1460" s="247">
        <f>IF(AZ1460=4,G1460,0)</f>
        <v>0</v>
      </c>
      <c r="BE1460" s="247">
        <f>IF(AZ1460=5,G1460,0)</f>
        <v>0</v>
      </c>
      <c r="CA1460" s="278">
        <v>12</v>
      </c>
      <c r="CB1460" s="278">
        <v>0</v>
      </c>
    </row>
    <row r="1461" spans="1:80">
      <c r="A1461" s="298"/>
      <c r="B1461" s="299" t="s">
        <v>96</v>
      </c>
      <c r="C1461" s="300" t="s">
        <v>1669</v>
      </c>
      <c r="D1461" s="301"/>
      <c r="E1461" s="302"/>
      <c r="F1461" s="303"/>
      <c r="G1461" s="304">
        <f>SUM(G1459:G1460)</f>
        <v>0</v>
      </c>
      <c r="H1461" s="305"/>
      <c r="I1461" s="306">
        <f>SUM(I1459:I1460)</f>
        <v>0</v>
      </c>
      <c r="J1461" s="305"/>
      <c r="K1461" s="306">
        <f>SUM(K1459:K1460)</f>
        <v>0</v>
      </c>
      <c r="O1461" s="278">
        <v>4</v>
      </c>
      <c r="BA1461" s="307">
        <f>SUM(BA1459:BA1460)</f>
        <v>0</v>
      </c>
      <c r="BB1461" s="307">
        <f>SUM(BB1459:BB1460)</f>
        <v>0</v>
      </c>
      <c r="BC1461" s="307">
        <f>SUM(BC1459:BC1460)</f>
        <v>0</v>
      </c>
      <c r="BD1461" s="307">
        <f>SUM(BD1459:BD1460)</f>
        <v>0</v>
      </c>
      <c r="BE1461" s="307">
        <f>SUM(BE1459:BE1460)</f>
        <v>0</v>
      </c>
    </row>
    <row r="1462" spans="1:80">
      <c r="A1462" s="268" t="s">
        <v>93</v>
      </c>
      <c r="B1462" s="269" t="s">
        <v>1672</v>
      </c>
      <c r="C1462" s="270" t="s">
        <v>1673</v>
      </c>
      <c r="D1462" s="271"/>
      <c r="E1462" s="272"/>
      <c r="F1462" s="272"/>
      <c r="G1462" s="273"/>
      <c r="H1462" s="274"/>
      <c r="I1462" s="275"/>
      <c r="J1462" s="276"/>
      <c r="K1462" s="277"/>
      <c r="O1462" s="278">
        <v>1</v>
      </c>
    </row>
    <row r="1463" spans="1:80" ht="22.5">
      <c r="A1463" s="279">
        <v>409</v>
      </c>
      <c r="B1463" s="280" t="s">
        <v>1675</v>
      </c>
      <c r="C1463" s="281" t="s">
        <v>1676</v>
      </c>
      <c r="D1463" s="282" t="s">
        <v>631</v>
      </c>
      <c r="E1463" s="283">
        <v>1</v>
      </c>
      <c r="F1463" s="283">
        <v>0</v>
      </c>
      <c r="G1463" s="284">
        <f>E1463*F1463</f>
        <v>0</v>
      </c>
      <c r="H1463" s="285">
        <v>0</v>
      </c>
      <c r="I1463" s="286">
        <f>E1463*H1463</f>
        <v>0</v>
      </c>
      <c r="J1463" s="285"/>
      <c r="K1463" s="286">
        <f>E1463*J1463</f>
        <v>0</v>
      </c>
      <c r="O1463" s="278">
        <v>2</v>
      </c>
      <c r="AA1463" s="247">
        <v>12</v>
      </c>
      <c r="AB1463" s="247">
        <v>0</v>
      </c>
      <c r="AC1463" s="247">
        <v>435</v>
      </c>
      <c r="AZ1463" s="247">
        <v>4</v>
      </c>
      <c r="BA1463" s="247">
        <f>IF(AZ1463=1,G1463,0)</f>
        <v>0</v>
      </c>
      <c r="BB1463" s="247">
        <f>IF(AZ1463=2,G1463,0)</f>
        <v>0</v>
      </c>
      <c r="BC1463" s="247">
        <f>IF(AZ1463=3,G1463,0)</f>
        <v>0</v>
      </c>
      <c r="BD1463" s="247">
        <f>IF(AZ1463=4,G1463,0)</f>
        <v>0</v>
      </c>
      <c r="BE1463" s="247">
        <f>IF(AZ1463=5,G1463,0)</f>
        <v>0</v>
      </c>
      <c r="CA1463" s="278">
        <v>12</v>
      </c>
      <c r="CB1463" s="278">
        <v>0</v>
      </c>
    </row>
    <row r="1464" spans="1:80">
      <c r="A1464" s="298"/>
      <c r="B1464" s="299" t="s">
        <v>96</v>
      </c>
      <c r="C1464" s="300" t="s">
        <v>1674</v>
      </c>
      <c r="D1464" s="301"/>
      <c r="E1464" s="302"/>
      <c r="F1464" s="303"/>
      <c r="G1464" s="304">
        <f>SUM(G1462:G1463)</f>
        <v>0</v>
      </c>
      <c r="H1464" s="305"/>
      <c r="I1464" s="306">
        <f>SUM(I1462:I1463)</f>
        <v>0</v>
      </c>
      <c r="J1464" s="305"/>
      <c r="K1464" s="306">
        <f>SUM(K1462:K1463)</f>
        <v>0</v>
      </c>
      <c r="O1464" s="278">
        <v>4</v>
      </c>
      <c r="BA1464" s="307">
        <f>SUM(BA1462:BA1463)</f>
        <v>0</v>
      </c>
      <c r="BB1464" s="307">
        <f>SUM(BB1462:BB1463)</f>
        <v>0</v>
      </c>
      <c r="BC1464" s="307">
        <f>SUM(BC1462:BC1463)</f>
        <v>0</v>
      </c>
      <c r="BD1464" s="307">
        <f>SUM(BD1462:BD1463)</f>
        <v>0</v>
      </c>
      <c r="BE1464" s="307">
        <f>SUM(BE1462:BE1463)</f>
        <v>0</v>
      </c>
    </row>
    <row r="1465" spans="1:80">
      <c r="A1465" s="268" t="s">
        <v>93</v>
      </c>
      <c r="B1465" s="269" t="s">
        <v>1677</v>
      </c>
      <c r="C1465" s="270" t="s">
        <v>1678</v>
      </c>
      <c r="D1465" s="271"/>
      <c r="E1465" s="272"/>
      <c r="F1465" s="272"/>
      <c r="G1465" s="273"/>
      <c r="H1465" s="274"/>
      <c r="I1465" s="275"/>
      <c r="J1465" s="276"/>
      <c r="K1465" s="277"/>
      <c r="O1465" s="278">
        <v>1</v>
      </c>
    </row>
    <row r="1466" spans="1:80">
      <c r="A1466" s="279">
        <v>410</v>
      </c>
      <c r="B1466" s="280" t="s">
        <v>1680</v>
      </c>
      <c r="C1466" s="281" t="s">
        <v>1681</v>
      </c>
      <c r="D1466" s="282" t="s">
        <v>577</v>
      </c>
      <c r="E1466" s="283">
        <v>5085.8</v>
      </c>
      <c r="F1466" s="283">
        <v>0</v>
      </c>
      <c r="G1466" s="284">
        <f>E1466*F1466</f>
        <v>0</v>
      </c>
      <c r="H1466" s="285">
        <v>0</v>
      </c>
      <c r="I1466" s="286">
        <f>E1466*H1466</f>
        <v>0</v>
      </c>
      <c r="J1466" s="285">
        <v>0</v>
      </c>
      <c r="K1466" s="286">
        <f>E1466*J1466</f>
        <v>0</v>
      </c>
      <c r="O1466" s="278">
        <v>2</v>
      </c>
      <c r="AA1466" s="247">
        <v>1</v>
      </c>
      <c r="AB1466" s="247">
        <v>9</v>
      </c>
      <c r="AC1466" s="247">
        <v>9</v>
      </c>
      <c r="AZ1466" s="247">
        <v>4</v>
      </c>
      <c r="BA1466" s="247">
        <f>IF(AZ1466=1,G1466,0)</f>
        <v>0</v>
      </c>
      <c r="BB1466" s="247">
        <f>IF(AZ1466=2,G1466,0)</f>
        <v>0</v>
      </c>
      <c r="BC1466" s="247">
        <f>IF(AZ1466=3,G1466,0)</f>
        <v>0</v>
      </c>
      <c r="BD1466" s="247">
        <f>IF(AZ1466=4,G1466,0)</f>
        <v>0</v>
      </c>
      <c r="BE1466" s="247">
        <f>IF(AZ1466=5,G1466,0)</f>
        <v>0</v>
      </c>
      <c r="CA1466" s="278">
        <v>1</v>
      </c>
      <c r="CB1466" s="278">
        <v>9</v>
      </c>
    </row>
    <row r="1467" spans="1:80" ht="22.5">
      <c r="A1467" s="287"/>
      <c r="B1467" s="290"/>
      <c r="C1467" s="291" t="s">
        <v>1682</v>
      </c>
      <c r="D1467" s="292"/>
      <c r="E1467" s="293">
        <v>0</v>
      </c>
      <c r="F1467" s="294"/>
      <c r="G1467" s="295"/>
      <c r="H1467" s="296"/>
      <c r="I1467" s="288"/>
      <c r="J1467" s="297"/>
      <c r="K1467" s="288"/>
      <c r="M1467" s="289" t="s">
        <v>1682</v>
      </c>
      <c r="O1467" s="278"/>
    </row>
    <row r="1468" spans="1:80">
      <c r="A1468" s="287"/>
      <c r="B1468" s="290"/>
      <c r="C1468" s="291" t="s">
        <v>1683</v>
      </c>
      <c r="D1468" s="292"/>
      <c r="E1468" s="293">
        <v>0</v>
      </c>
      <c r="F1468" s="294"/>
      <c r="G1468" s="295"/>
      <c r="H1468" s="296"/>
      <c r="I1468" s="288"/>
      <c r="J1468" s="297"/>
      <c r="K1468" s="288"/>
      <c r="M1468" s="289" t="s">
        <v>1683</v>
      </c>
      <c r="O1468" s="278"/>
    </row>
    <row r="1469" spans="1:80">
      <c r="A1469" s="287"/>
      <c r="B1469" s="290"/>
      <c r="C1469" s="291" t="s">
        <v>1684</v>
      </c>
      <c r="D1469" s="292"/>
      <c r="E1469" s="293">
        <v>0</v>
      </c>
      <c r="F1469" s="294"/>
      <c r="G1469" s="295"/>
      <c r="H1469" s="296"/>
      <c r="I1469" s="288"/>
      <c r="J1469" s="297"/>
      <c r="K1469" s="288"/>
      <c r="M1469" s="289" t="s">
        <v>1684</v>
      </c>
      <c r="O1469" s="278"/>
    </row>
    <row r="1470" spans="1:80">
      <c r="A1470" s="287"/>
      <c r="B1470" s="290"/>
      <c r="C1470" s="291" t="s">
        <v>1514</v>
      </c>
      <c r="D1470" s="292"/>
      <c r="E1470" s="293">
        <v>75.5</v>
      </c>
      <c r="F1470" s="294"/>
      <c r="G1470" s="295"/>
      <c r="H1470" s="296"/>
      <c r="I1470" s="288"/>
      <c r="J1470" s="297"/>
      <c r="K1470" s="288"/>
      <c r="M1470" s="289" t="s">
        <v>1514</v>
      </c>
      <c r="O1470" s="278"/>
    </row>
    <row r="1471" spans="1:80">
      <c r="A1471" s="287"/>
      <c r="B1471" s="290"/>
      <c r="C1471" s="291" t="s">
        <v>1515</v>
      </c>
      <c r="D1471" s="292"/>
      <c r="E1471" s="293">
        <v>3918.4</v>
      </c>
      <c r="F1471" s="294"/>
      <c r="G1471" s="295"/>
      <c r="H1471" s="296"/>
      <c r="I1471" s="288"/>
      <c r="J1471" s="297"/>
      <c r="K1471" s="288"/>
      <c r="M1471" s="289" t="s">
        <v>1515</v>
      </c>
      <c r="O1471" s="278"/>
    </row>
    <row r="1472" spans="1:80">
      <c r="A1472" s="287"/>
      <c r="B1472" s="290"/>
      <c r="C1472" s="291" t="s">
        <v>1685</v>
      </c>
      <c r="D1472" s="292"/>
      <c r="E1472" s="293">
        <v>0</v>
      </c>
      <c r="F1472" s="294"/>
      <c r="G1472" s="295"/>
      <c r="H1472" s="296"/>
      <c r="I1472" s="288"/>
      <c r="J1472" s="297"/>
      <c r="K1472" s="288"/>
      <c r="M1472" s="289" t="s">
        <v>1685</v>
      </c>
      <c r="O1472" s="278"/>
    </row>
    <row r="1473" spans="1:80">
      <c r="A1473" s="287"/>
      <c r="B1473" s="290"/>
      <c r="C1473" s="291" t="s">
        <v>1686</v>
      </c>
      <c r="D1473" s="292"/>
      <c r="E1473" s="293">
        <v>1091.9000000000001</v>
      </c>
      <c r="F1473" s="294"/>
      <c r="G1473" s="295"/>
      <c r="H1473" s="296"/>
      <c r="I1473" s="288"/>
      <c r="J1473" s="297"/>
      <c r="K1473" s="288"/>
      <c r="M1473" s="289" t="s">
        <v>1686</v>
      </c>
      <c r="O1473" s="278"/>
    </row>
    <row r="1474" spans="1:80" ht="22.5">
      <c r="A1474" s="279">
        <v>411</v>
      </c>
      <c r="B1474" s="280" t="s">
        <v>865</v>
      </c>
      <c r="C1474" s="281" t="s">
        <v>1687</v>
      </c>
      <c r="D1474" s="282" t="s">
        <v>577</v>
      </c>
      <c r="E1474" s="283">
        <v>1091.9000000000001</v>
      </c>
      <c r="F1474" s="283">
        <v>0</v>
      </c>
      <c r="G1474" s="284">
        <f>E1474*F1474</f>
        <v>0</v>
      </c>
      <c r="H1474" s="285">
        <v>1E-3</v>
      </c>
      <c r="I1474" s="286">
        <f>E1474*H1474</f>
        <v>1.0919000000000001</v>
      </c>
      <c r="J1474" s="285"/>
      <c r="K1474" s="286">
        <f>E1474*J1474</f>
        <v>0</v>
      </c>
      <c r="O1474" s="278">
        <v>2</v>
      </c>
      <c r="AA1474" s="247">
        <v>12</v>
      </c>
      <c r="AB1474" s="247">
        <v>1</v>
      </c>
      <c r="AC1474" s="247">
        <v>211</v>
      </c>
      <c r="AZ1474" s="247">
        <v>3</v>
      </c>
      <c r="BA1474" s="247">
        <f>IF(AZ1474=1,G1474,0)</f>
        <v>0</v>
      </c>
      <c r="BB1474" s="247">
        <f>IF(AZ1474=2,G1474,0)</f>
        <v>0</v>
      </c>
      <c r="BC1474" s="247">
        <f>IF(AZ1474=3,G1474,0)</f>
        <v>0</v>
      </c>
      <c r="BD1474" s="247">
        <f>IF(AZ1474=4,G1474,0)</f>
        <v>0</v>
      </c>
      <c r="BE1474" s="247">
        <f>IF(AZ1474=5,G1474,0)</f>
        <v>0</v>
      </c>
      <c r="CA1474" s="278">
        <v>12</v>
      </c>
      <c r="CB1474" s="278">
        <v>1</v>
      </c>
    </row>
    <row r="1475" spans="1:80">
      <c r="A1475" s="287"/>
      <c r="B1475" s="290"/>
      <c r="C1475" s="291" t="s">
        <v>1686</v>
      </c>
      <c r="D1475" s="292"/>
      <c r="E1475" s="293">
        <v>1091.9000000000001</v>
      </c>
      <c r="F1475" s="294"/>
      <c r="G1475" s="295"/>
      <c r="H1475" s="296"/>
      <c r="I1475" s="288"/>
      <c r="J1475" s="297"/>
      <c r="K1475" s="288"/>
      <c r="M1475" s="289" t="s">
        <v>1686</v>
      </c>
      <c r="O1475" s="278"/>
    </row>
    <row r="1476" spans="1:80" ht="22.5">
      <c r="A1476" s="279">
        <v>412</v>
      </c>
      <c r="B1476" s="280" t="s">
        <v>1688</v>
      </c>
      <c r="C1476" s="281" t="s">
        <v>1689</v>
      </c>
      <c r="D1476" s="282" t="s">
        <v>577</v>
      </c>
      <c r="E1476" s="283">
        <v>4193.5950000000003</v>
      </c>
      <c r="F1476" s="283">
        <v>0</v>
      </c>
      <c r="G1476" s="284">
        <f>E1476*F1476</f>
        <v>0</v>
      </c>
      <c r="H1476" s="285">
        <v>1E-3</v>
      </c>
      <c r="I1476" s="286">
        <f>E1476*H1476</f>
        <v>4.1935950000000002</v>
      </c>
      <c r="J1476" s="285"/>
      <c r="K1476" s="286">
        <f>E1476*J1476</f>
        <v>0</v>
      </c>
      <c r="O1476" s="278">
        <v>2</v>
      </c>
      <c r="AA1476" s="247">
        <v>12</v>
      </c>
      <c r="AB1476" s="247">
        <v>1</v>
      </c>
      <c r="AC1476" s="247">
        <v>212</v>
      </c>
      <c r="AZ1476" s="247">
        <v>3</v>
      </c>
      <c r="BA1476" s="247">
        <f>IF(AZ1476=1,G1476,0)</f>
        <v>0</v>
      </c>
      <c r="BB1476" s="247">
        <f>IF(AZ1476=2,G1476,0)</f>
        <v>0</v>
      </c>
      <c r="BC1476" s="247">
        <f>IF(AZ1476=3,G1476,0)</f>
        <v>0</v>
      </c>
      <c r="BD1476" s="247">
        <f>IF(AZ1476=4,G1476,0)</f>
        <v>0</v>
      </c>
      <c r="BE1476" s="247">
        <f>IF(AZ1476=5,G1476,0)</f>
        <v>0</v>
      </c>
      <c r="CA1476" s="278">
        <v>12</v>
      </c>
      <c r="CB1476" s="278">
        <v>1</v>
      </c>
    </row>
    <row r="1477" spans="1:80">
      <c r="A1477" s="287"/>
      <c r="B1477" s="290"/>
      <c r="C1477" s="291" t="s">
        <v>1690</v>
      </c>
      <c r="D1477" s="292"/>
      <c r="E1477" s="293">
        <v>4193.5950000000003</v>
      </c>
      <c r="F1477" s="294"/>
      <c r="G1477" s="295"/>
      <c r="H1477" s="296"/>
      <c r="I1477" s="288"/>
      <c r="J1477" s="297"/>
      <c r="K1477" s="288"/>
      <c r="M1477" s="289" t="s">
        <v>1690</v>
      </c>
      <c r="O1477" s="278"/>
    </row>
    <row r="1478" spans="1:80">
      <c r="A1478" s="279">
        <v>413</v>
      </c>
      <c r="B1478" s="280" t="s">
        <v>1691</v>
      </c>
      <c r="C1478" s="281" t="s">
        <v>1692</v>
      </c>
      <c r="D1478" s="282" t="s">
        <v>12</v>
      </c>
      <c r="E1478" s="283">
        <v>2318.1788999999999</v>
      </c>
      <c r="F1478" s="283">
        <v>0</v>
      </c>
      <c r="G1478" s="284">
        <f>E1478*F1478</f>
        <v>0</v>
      </c>
      <c r="H1478" s="285">
        <v>0</v>
      </c>
      <c r="I1478" s="286">
        <f>E1478*H1478</f>
        <v>0</v>
      </c>
      <c r="J1478" s="285"/>
      <c r="K1478" s="286">
        <f>E1478*J1478</f>
        <v>0</v>
      </c>
      <c r="O1478" s="278">
        <v>2</v>
      </c>
      <c r="AA1478" s="247">
        <v>9</v>
      </c>
      <c r="AB1478" s="247">
        <v>13</v>
      </c>
      <c r="AC1478" s="247">
        <v>4</v>
      </c>
      <c r="AZ1478" s="247">
        <v>3</v>
      </c>
      <c r="BA1478" s="247">
        <f>IF(AZ1478=1,G1478,0)</f>
        <v>0</v>
      </c>
      <c r="BB1478" s="247">
        <f>IF(AZ1478=2,G1478,0)</f>
        <v>0</v>
      </c>
      <c r="BC1478" s="247">
        <f>IF(AZ1478=3,G1478,0)</f>
        <v>0</v>
      </c>
      <c r="BD1478" s="247">
        <f>IF(AZ1478=4,G1478,0)</f>
        <v>0</v>
      </c>
      <c r="BE1478" s="247">
        <f>IF(AZ1478=5,G1478,0)</f>
        <v>0</v>
      </c>
      <c r="CA1478" s="278">
        <v>9</v>
      </c>
      <c r="CB1478" s="278">
        <v>13</v>
      </c>
    </row>
    <row r="1479" spans="1:80">
      <c r="A1479" s="279">
        <v>414</v>
      </c>
      <c r="B1479" s="280" t="s">
        <v>1693</v>
      </c>
      <c r="C1479" s="281" t="s">
        <v>1694</v>
      </c>
      <c r="D1479" s="282" t="s">
        <v>12</v>
      </c>
      <c r="E1479" s="283">
        <v>411.94979999999998</v>
      </c>
      <c r="F1479" s="283">
        <v>0</v>
      </c>
      <c r="G1479" s="284">
        <f>E1479*F1479</f>
        <v>0</v>
      </c>
      <c r="H1479" s="285">
        <v>0</v>
      </c>
      <c r="I1479" s="286">
        <f>E1479*H1479</f>
        <v>0</v>
      </c>
      <c r="J1479" s="285"/>
      <c r="K1479" s="286">
        <f>E1479*J1479</f>
        <v>0</v>
      </c>
      <c r="O1479" s="278">
        <v>2</v>
      </c>
      <c r="AA1479" s="247">
        <v>9</v>
      </c>
      <c r="AB1479" s="247">
        <v>18</v>
      </c>
      <c r="AC1479" s="247">
        <v>4</v>
      </c>
      <c r="AZ1479" s="247">
        <v>4</v>
      </c>
      <c r="BA1479" s="247">
        <f>IF(AZ1479=1,G1479,0)</f>
        <v>0</v>
      </c>
      <c r="BB1479" s="247">
        <f>IF(AZ1479=2,G1479,0)</f>
        <v>0</v>
      </c>
      <c r="BC1479" s="247">
        <f>IF(AZ1479=3,G1479,0)</f>
        <v>0</v>
      </c>
      <c r="BD1479" s="247">
        <f>IF(AZ1479=4,G1479,0)</f>
        <v>0</v>
      </c>
      <c r="BE1479" s="247">
        <f>IF(AZ1479=5,G1479,0)</f>
        <v>0</v>
      </c>
      <c r="CA1479" s="278">
        <v>9</v>
      </c>
      <c r="CB1479" s="278">
        <v>18</v>
      </c>
    </row>
    <row r="1480" spans="1:80">
      <c r="A1480" s="279">
        <v>415</v>
      </c>
      <c r="B1480" s="280" t="s">
        <v>1695</v>
      </c>
      <c r="C1480" s="281" t="s">
        <v>1696</v>
      </c>
      <c r="D1480" s="282" t="s">
        <v>12</v>
      </c>
      <c r="E1480" s="283">
        <v>411.94979999999998</v>
      </c>
      <c r="F1480" s="283">
        <v>0</v>
      </c>
      <c r="G1480" s="284">
        <f>E1480*F1480</f>
        <v>0</v>
      </c>
      <c r="H1480" s="285">
        <v>0</v>
      </c>
      <c r="I1480" s="286">
        <f>E1480*H1480</f>
        <v>0</v>
      </c>
      <c r="J1480" s="285"/>
      <c r="K1480" s="286">
        <f>E1480*J1480</f>
        <v>0</v>
      </c>
      <c r="O1480" s="278">
        <v>2</v>
      </c>
      <c r="AA1480" s="247">
        <v>9</v>
      </c>
      <c r="AB1480" s="247">
        <v>18</v>
      </c>
      <c r="AC1480" s="247">
        <v>4</v>
      </c>
      <c r="AZ1480" s="247">
        <v>4</v>
      </c>
      <c r="BA1480" s="247">
        <f>IF(AZ1480=1,G1480,0)</f>
        <v>0</v>
      </c>
      <c r="BB1480" s="247">
        <f>IF(AZ1480=2,G1480,0)</f>
        <v>0</v>
      </c>
      <c r="BC1480" s="247">
        <f>IF(AZ1480=3,G1480,0)</f>
        <v>0</v>
      </c>
      <c r="BD1480" s="247">
        <f>IF(AZ1480=4,G1480,0)</f>
        <v>0</v>
      </c>
      <c r="BE1480" s="247">
        <f>IF(AZ1480=5,G1480,0)</f>
        <v>0</v>
      </c>
      <c r="CA1480" s="278">
        <v>9</v>
      </c>
      <c r="CB1480" s="278">
        <v>18</v>
      </c>
    </row>
    <row r="1481" spans="1:80">
      <c r="A1481" s="298"/>
      <c r="B1481" s="299" t="s">
        <v>96</v>
      </c>
      <c r="C1481" s="300" t="s">
        <v>1679</v>
      </c>
      <c r="D1481" s="301"/>
      <c r="E1481" s="302"/>
      <c r="F1481" s="303"/>
      <c r="G1481" s="304">
        <f>SUM(G1465:G1480)</f>
        <v>0</v>
      </c>
      <c r="H1481" s="305"/>
      <c r="I1481" s="306">
        <f>SUM(I1465:I1480)</f>
        <v>5.2854950000000001</v>
      </c>
      <c r="J1481" s="305"/>
      <c r="K1481" s="306">
        <f>SUM(K1465:K1480)</f>
        <v>0</v>
      </c>
      <c r="O1481" s="278">
        <v>4</v>
      </c>
      <c r="BA1481" s="307">
        <f>SUM(BA1465:BA1480)</f>
        <v>0</v>
      </c>
      <c r="BB1481" s="307">
        <f>SUM(BB1465:BB1480)</f>
        <v>0</v>
      </c>
      <c r="BC1481" s="307">
        <f>SUM(BC1465:BC1480)</f>
        <v>0</v>
      </c>
      <c r="BD1481" s="307">
        <f>SUM(BD1465:BD1480)</f>
        <v>0</v>
      </c>
      <c r="BE1481" s="307">
        <f>SUM(BE1465:BE1480)</f>
        <v>0</v>
      </c>
    </row>
    <row r="1482" spans="1:80">
      <c r="A1482" s="268" t="s">
        <v>93</v>
      </c>
      <c r="B1482" s="269" t="s">
        <v>1697</v>
      </c>
      <c r="C1482" s="270" t="s">
        <v>1698</v>
      </c>
      <c r="D1482" s="271"/>
      <c r="E1482" s="272"/>
      <c r="F1482" s="272"/>
      <c r="G1482" s="273"/>
      <c r="H1482" s="274"/>
      <c r="I1482" s="275"/>
      <c r="J1482" s="276"/>
      <c r="K1482" s="277"/>
      <c r="O1482" s="278">
        <v>1</v>
      </c>
    </row>
    <row r="1483" spans="1:80" ht="22.5">
      <c r="A1483" s="279">
        <v>416</v>
      </c>
      <c r="B1483" s="280" t="s">
        <v>1700</v>
      </c>
      <c r="C1483" s="281" t="s">
        <v>1701</v>
      </c>
      <c r="D1483" s="282" t="s">
        <v>227</v>
      </c>
      <c r="E1483" s="283">
        <v>4119.8014999999996</v>
      </c>
      <c r="F1483" s="283">
        <v>0</v>
      </c>
      <c r="G1483" s="284">
        <f>E1483*F1483</f>
        <v>0</v>
      </c>
      <c r="H1483" s="285">
        <v>0</v>
      </c>
      <c r="I1483" s="286">
        <f>E1483*H1483</f>
        <v>0</v>
      </c>
      <c r="J1483" s="285"/>
      <c r="K1483" s="286">
        <f>E1483*J1483</f>
        <v>0</v>
      </c>
      <c r="O1483" s="278">
        <v>2</v>
      </c>
      <c r="AA1483" s="247">
        <v>12</v>
      </c>
      <c r="AB1483" s="247">
        <v>0</v>
      </c>
      <c r="AC1483" s="247">
        <v>131</v>
      </c>
      <c r="AZ1483" s="247">
        <v>4</v>
      </c>
      <c r="BA1483" s="247">
        <f>IF(AZ1483=1,G1483,0)</f>
        <v>0</v>
      </c>
      <c r="BB1483" s="247">
        <f>IF(AZ1483=2,G1483,0)</f>
        <v>0</v>
      </c>
      <c r="BC1483" s="247">
        <f>IF(AZ1483=3,G1483,0)</f>
        <v>0</v>
      </c>
      <c r="BD1483" s="247">
        <f>IF(AZ1483=4,G1483,0)</f>
        <v>0</v>
      </c>
      <c r="BE1483" s="247">
        <f>IF(AZ1483=5,G1483,0)</f>
        <v>0</v>
      </c>
      <c r="CA1483" s="278">
        <v>12</v>
      </c>
      <c r="CB1483" s="278">
        <v>0</v>
      </c>
    </row>
    <row r="1484" spans="1:80">
      <c r="A1484" s="287"/>
      <c r="B1484" s="290"/>
      <c r="C1484" s="291" t="s">
        <v>1702</v>
      </c>
      <c r="D1484" s="292"/>
      <c r="E1484" s="293">
        <v>0</v>
      </c>
      <c r="F1484" s="294"/>
      <c r="G1484" s="295"/>
      <c r="H1484" s="296"/>
      <c r="I1484" s="288"/>
      <c r="J1484" s="297"/>
      <c r="K1484" s="288"/>
      <c r="M1484" s="289" t="s">
        <v>1702</v>
      </c>
      <c r="O1484" s="278"/>
    </row>
    <row r="1485" spans="1:80" ht="22.5">
      <c r="A1485" s="287"/>
      <c r="B1485" s="290"/>
      <c r="C1485" s="291" t="s">
        <v>1703</v>
      </c>
      <c r="D1485" s="292"/>
      <c r="E1485" s="293">
        <v>185.328</v>
      </c>
      <c r="F1485" s="294"/>
      <c r="G1485" s="295"/>
      <c r="H1485" s="296"/>
      <c r="I1485" s="288"/>
      <c r="J1485" s="297"/>
      <c r="K1485" s="288"/>
      <c r="M1485" s="289" t="s">
        <v>1703</v>
      </c>
      <c r="O1485" s="278"/>
    </row>
    <row r="1486" spans="1:80">
      <c r="A1486" s="287"/>
      <c r="B1486" s="290"/>
      <c r="C1486" s="322" t="s">
        <v>497</v>
      </c>
      <c r="D1486" s="292"/>
      <c r="E1486" s="321">
        <v>185.328</v>
      </c>
      <c r="F1486" s="294"/>
      <c r="G1486" s="295"/>
      <c r="H1486" s="296"/>
      <c r="I1486" s="288"/>
      <c r="J1486" s="297"/>
      <c r="K1486" s="288"/>
      <c r="M1486" s="289" t="s">
        <v>497</v>
      </c>
      <c r="O1486" s="278"/>
    </row>
    <row r="1487" spans="1:80">
      <c r="A1487" s="287"/>
      <c r="B1487" s="290"/>
      <c r="C1487" s="291" t="s">
        <v>1704</v>
      </c>
      <c r="D1487" s="292"/>
      <c r="E1487" s="293">
        <v>10.8</v>
      </c>
      <c r="F1487" s="294"/>
      <c r="G1487" s="295"/>
      <c r="H1487" s="296"/>
      <c r="I1487" s="288"/>
      <c r="J1487" s="297"/>
      <c r="K1487" s="288"/>
      <c r="M1487" s="289" t="s">
        <v>1704</v>
      </c>
      <c r="O1487" s="278"/>
    </row>
    <row r="1488" spans="1:80">
      <c r="A1488" s="287"/>
      <c r="B1488" s="290"/>
      <c r="C1488" s="322" t="s">
        <v>497</v>
      </c>
      <c r="D1488" s="292"/>
      <c r="E1488" s="321">
        <v>10.8</v>
      </c>
      <c r="F1488" s="294"/>
      <c r="G1488" s="295"/>
      <c r="H1488" s="296"/>
      <c r="I1488" s="288"/>
      <c r="J1488" s="297"/>
      <c r="K1488" s="288"/>
      <c r="M1488" s="289" t="s">
        <v>497</v>
      </c>
      <c r="O1488" s="278"/>
    </row>
    <row r="1489" spans="1:15">
      <c r="A1489" s="287"/>
      <c r="B1489" s="290"/>
      <c r="C1489" s="291" t="s">
        <v>1705</v>
      </c>
      <c r="D1489" s="292"/>
      <c r="E1489" s="293">
        <v>116.64</v>
      </c>
      <c r="F1489" s="294"/>
      <c r="G1489" s="295"/>
      <c r="H1489" s="296"/>
      <c r="I1489" s="288"/>
      <c r="J1489" s="297"/>
      <c r="K1489" s="288"/>
      <c r="M1489" s="289" t="s">
        <v>1705</v>
      </c>
      <c r="O1489" s="278"/>
    </row>
    <row r="1490" spans="1:15">
      <c r="A1490" s="287"/>
      <c r="B1490" s="290"/>
      <c r="C1490" s="322" t="s">
        <v>497</v>
      </c>
      <c r="D1490" s="292"/>
      <c r="E1490" s="321">
        <v>116.64</v>
      </c>
      <c r="F1490" s="294"/>
      <c r="G1490" s="295"/>
      <c r="H1490" s="296"/>
      <c r="I1490" s="288"/>
      <c r="J1490" s="297"/>
      <c r="K1490" s="288"/>
      <c r="M1490" s="289" t="s">
        <v>497</v>
      </c>
      <c r="O1490" s="278"/>
    </row>
    <row r="1491" spans="1:15">
      <c r="A1491" s="287"/>
      <c r="B1491" s="290"/>
      <c r="C1491" s="291" t="s">
        <v>1706</v>
      </c>
      <c r="D1491" s="292"/>
      <c r="E1491" s="293">
        <v>38.948</v>
      </c>
      <c r="F1491" s="294"/>
      <c r="G1491" s="295"/>
      <c r="H1491" s="296"/>
      <c r="I1491" s="288"/>
      <c r="J1491" s="297"/>
      <c r="K1491" s="288"/>
      <c r="M1491" s="289" t="s">
        <v>1706</v>
      </c>
      <c r="O1491" s="278"/>
    </row>
    <row r="1492" spans="1:15">
      <c r="A1492" s="287"/>
      <c r="B1492" s="290"/>
      <c r="C1492" s="322" t="s">
        <v>497</v>
      </c>
      <c r="D1492" s="292"/>
      <c r="E1492" s="321">
        <v>38.948</v>
      </c>
      <c r="F1492" s="294"/>
      <c r="G1492" s="295"/>
      <c r="H1492" s="296"/>
      <c r="I1492" s="288"/>
      <c r="J1492" s="297"/>
      <c r="K1492" s="288"/>
      <c r="M1492" s="289" t="s">
        <v>497</v>
      </c>
      <c r="O1492" s="278"/>
    </row>
    <row r="1493" spans="1:15">
      <c r="A1493" s="287"/>
      <c r="B1493" s="290"/>
      <c r="C1493" s="291" t="s">
        <v>1707</v>
      </c>
      <c r="D1493" s="292"/>
      <c r="E1493" s="293">
        <v>0</v>
      </c>
      <c r="F1493" s="294"/>
      <c r="G1493" s="295"/>
      <c r="H1493" s="296"/>
      <c r="I1493" s="288"/>
      <c r="J1493" s="297"/>
      <c r="K1493" s="288"/>
      <c r="M1493" s="289" t="s">
        <v>1707</v>
      </c>
      <c r="O1493" s="278"/>
    </row>
    <row r="1494" spans="1:15">
      <c r="A1494" s="287"/>
      <c r="B1494" s="290"/>
      <c r="C1494" s="291" t="s">
        <v>1708</v>
      </c>
      <c r="D1494" s="292"/>
      <c r="E1494" s="293">
        <v>650</v>
      </c>
      <c r="F1494" s="294"/>
      <c r="G1494" s="295"/>
      <c r="H1494" s="296"/>
      <c r="I1494" s="288"/>
      <c r="J1494" s="297"/>
      <c r="K1494" s="288"/>
      <c r="M1494" s="289" t="s">
        <v>1708</v>
      </c>
      <c r="O1494" s="278"/>
    </row>
    <row r="1495" spans="1:15">
      <c r="A1495" s="287"/>
      <c r="B1495" s="290"/>
      <c r="C1495" s="322" t="s">
        <v>497</v>
      </c>
      <c r="D1495" s="292"/>
      <c r="E1495" s="321">
        <v>650</v>
      </c>
      <c r="F1495" s="294"/>
      <c r="G1495" s="295"/>
      <c r="H1495" s="296"/>
      <c r="I1495" s="288"/>
      <c r="J1495" s="297"/>
      <c r="K1495" s="288"/>
      <c r="M1495" s="289" t="s">
        <v>497</v>
      </c>
      <c r="O1495" s="278"/>
    </row>
    <row r="1496" spans="1:15">
      <c r="A1496" s="287"/>
      <c r="B1496" s="290"/>
      <c r="C1496" s="291" t="s">
        <v>1709</v>
      </c>
      <c r="D1496" s="292"/>
      <c r="E1496" s="293">
        <v>0</v>
      </c>
      <c r="F1496" s="294"/>
      <c r="G1496" s="295"/>
      <c r="H1496" s="296"/>
      <c r="I1496" s="288"/>
      <c r="J1496" s="297"/>
      <c r="K1496" s="288"/>
      <c r="M1496" s="289" t="s">
        <v>1709</v>
      </c>
      <c r="O1496" s="278"/>
    </row>
    <row r="1497" spans="1:15">
      <c r="A1497" s="287"/>
      <c r="B1497" s="290"/>
      <c r="C1497" s="291" t="s">
        <v>1710</v>
      </c>
      <c r="D1497" s="292"/>
      <c r="E1497" s="293">
        <v>518.92660000000001</v>
      </c>
      <c r="F1497" s="294"/>
      <c r="G1497" s="295"/>
      <c r="H1497" s="296"/>
      <c r="I1497" s="288"/>
      <c r="J1497" s="297"/>
      <c r="K1497" s="288"/>
      <c r="M1497" s="289" t="s">
        <v>1710</v>
      </c>
      <c r="O1497" s="278"/>
    </row>
    <row r="1498" spans="1:15">
      <c r="A1498" s="287"/>
      <c r="B1498" s="290"/>
      <c r="C1498" s="322" t="s">
        <v>497</v>
      </c>
      <c r="D1498" s="292"/>
      <c r="E1498" s="321">
        <v>518.92660000000001</v>
      </c>
      <c r="F1498" s="294"/>
      <c r="G1498" s="295"/>
      <c r="H1498" s="296"/>
      <c r="I1498" s="288"/>
      <c r="J1498" s="297"/>
      <c r="K1498" s="288"/>
      <c r="M1498" s="289" t="s">
        <v>497</v>
      </c>
      <c r="O1498" s="278"/>
    </row>
    <row r="1499" spans="1:15">
      <c r="A1499" s="287"/>
      <c r="B1499" s="290"/>
      <c r="C1499" s="291" t="s">
        <v>1711</v>
      </c>
      <c r="D1499" s="292"/>
      <c r="E1499" s="293">
        <v>650</v>
      </c>
      <c r="F1499" s="294"/>
      <c r="G1499" s="295"/>
      <c r="H1499" s="296"/>
      <c r="I1499" s="288"/>
      <c r="J1499" s="297"/>
      <c r="K1499" s="288"/>
      <c r="M1499" s="289" t="s">
        <v>1711</v>
      </c>
      <c r="O1499" s="278"/>
    </row>
    <row r="1500" spans="1:15">
      <c r="A1500" s="287"/>
      <c r="B1500" s="290"/>
      <c r="C1500" s="322" t="s">
        <v>497</v>
      </c>
      <c r="D1500" s="292"/>
      <c r="E1500" s="321">
        <v>650</v>
      </c>
      <c r="F1500" s="294"/>
      <c r="G1500" s="295"/>
      <c r="H1500" s="296"/>
      <c r="I1500" s="288"/>
      <c r="J1500" s="297"/>
      <c r="K1500" s="288"/>
      <c r="M1500" s="289" t="s">
        <v>497</v>
      </c>
      <c r="O1500" s="278"/>
    </row>
    <row r="1501" spans="1:15">
      <c r="A1501" s="287"/>
      <c r="B1501" s="290"/>
      <c r="C1501" s="291" t="s">
        <v>1712</v>
      </c>
      <c r="D1501" s="292"/>
      <c r="E1501" s="293">
        <v>85.087500000000006</v>
      </c>
      <c r="F1501" s="294"/>
      <c r="G1501" s="295"/>
      <c r="H1501" s="296"/>
      <c r="I1501" s="288"/>
      <c r="J1501" s="297"/>
      <c r="K1501" s="288"/>
      <c r="M1501" s="289" t="s">
        <v>1712</v>
      </c>
      <c r="O1501" s="278"/>
    </row>
    <row r="1502" spans="1:15">
      <c r="A1502" s="287"/>
      <c r="B1502" s="290"/>
      <c r="C1502" s="322" t="s">
        <v>497</v>
      </c>
      <c r="D1502" s="292"/>
      <c r="E1502" s="321">
        <v>85.087500000000006</v>
      </c>
      <c r="F1502" s="294"/>
      <c r="G1502" s="295"/>
      <c r="H1502" s="296"/>
      <c r="I1502" s="288"/>
      <c r="J1502" s="297"/>
      <c r="K1502" s="288"/>
      <c r="M1502" s="289" t="s">
        <v>497</v>
      </c>
      <c r="O1502" s="278"/>
    </row>
    <row r="1503" spans="1:15">
      <c r="A1503" s="287"/>
      <c r="B1503" s="290"/>
      <c r="C1503" s="291" t="s">
        <v>1713</v>
      </c>
      <c r="D1503" s="292"/>
      <c r="E1503" s="293">
        <v>0</v>
      </c>
      <c r="F1503" s="294"/>
      <c r="G1503" s="295"/>
      <c r="H1503" s="296"/>
      <c r="I1503" s="288"/>
      <c r="J1503" s="297"/>
      <c r="K1503" s="288"/>
      <c r="M1503" s="289" t="s">
        <v>1713</v>
      </c>
      <c r="O1503" s="278"/>
    </row>
    <row r="1504" spans="1:15">
      <c r="A1504" s="287"/>
      <c r="B1504" s="290"/>
      <c r="C1504" s="291" t="s">
        <v>1714</v>
      </c>
      <c r="D1504" s="292"/>
      <c r="E1504" s="293">
        <v>142.69999999999999</v>
      </c>
      <c r="F1504" s="294"/>
      <c r="G1504" s="295"/>
      <c r="H1504" s="296"/>
      <c r="I1504" s="288"/>
      <c r="J1504" s="297"/>
      <c r="K1504" s="288"/>
      <c r="M1504" s="289" t="s">
        <v>1714</v>
      </c>
      <c r="O1504" s="278"/>
    </row>
    <row r="1505" spans="1:15">
      <c r="A1505" s="287"/>
      <c r="B1505" s="290"/>
      <c r="C1505" s="291" t="s">
        <v>1715</v>
      </c>
      <c r="D1505" s="292"/>
      <c r="E1505" s="293">
        <v>10.56</v>
      </c>
      <c r="F1505" s="294"/>
      <c r="G1505" s="295"/>
      <c r="H1505" s="296"/>
      <c r="I1505" s="288"/>
      <c r="J1505" s="297"/>
      <c r="K1505" s="288"/>
      <c r="M1505" s="289" t="s">
        <v>1715</v>
      </c>
      <c r="O1505" s="278"/>
    </row>
    <row r="1506" spans="1:15">
      <c r="A1506" s="287"/>
      <c r="B1506" s="290"/>
      <c r="C1506" s="291" t="s">
        <v>1716</v>
      </c>
      <c r="D1506" s="292"/>
      <c r="E1506" s="293">
        <v>13.85</v>
      </c>
      <c r="F1506" s="294"/>
      <c r="G1506" s="295"/>
      <c r="H1506" s="296"/>
      <c r="I1506" s="288"/>
      <c r="J1506" s="297"/>
      <c r="K1506" s="288"/>
      <c r="M1506" s="289" t="s">
        <v>1716</v>
      </c>
      <c r="O1506" s="278"/>
    </row>
    <row r="1507" spans="1:15">
      <c r="A1507" s="287"/>
      <c r="B1507" s="290"/>
      <c r="C1507" s="291" t="s">
        <v>1717</v>
      </c>
      <c r="D1507" s="292"/>
      <c r="E1507" s="293">
        <v>10.34</v>
      </c>
      <c r="F1507" s="294"/>
      <c r="G1507" s="295"/>
      <c r="H1507" s="296"/>
      <c r="I1507" s="288"/>
      <c r="J1507" s="297"/>
      <c r="K1507" s="288"/>
      <c r="M1507" s="289" t="s">
        <v>1717</v>
      </c>
      <c r="O1507" s="278"/>
    </row>
    <row r="1508" spans="1:15">
      <c r="A1508" s="287"/>
      <c r="B1508" s="290"/>
      <c r="C1508" s="291" t="s">
        <v>1718</v>
      </c>
      <c r="D1508" s="292"/>
      <c r="E1508" s="293">
        <v>18.75</v>
      </c>
      <c r="F1508" s="294"/>
      <c r="G1508" s="295"/>
      <c r="H1508" s="296"/>
      <c r="I1508" s="288"/>
      <c r="J1508" s="297"/>
      <c r="K1508" s="288"/>
      <c r="M1508" s="289" t="s">
        <v>1718</v>
      </c>
      <c r="O1508" s="278"/>
    </row>
    <row r="1509" spans="1:15">
      <c r="A1509" s="287"/>
      <c r="B1509" s="290"/>
      <c r="C1509" s="291" t="s">
        <v>1719</v>
      </c>
      <c r="D1509" s="292"/>
      <c r="E1509" s="293">
        <v>11.85</v>
      </c>
      <c r="F1509" s="294"/>
      <c r="G1509" s="295"/>
      <c r="H1509" s="296"/>
      <c r="I1509" s="288"/>
      <c r="J1509" s="297"/>
      <c r="K1509" s="288"/>
      <c r="M1509" s="289" t="s">
        <v>1719</v>
      </c>
      <c r="O1509" s="278"/>
    </row>
    <row r="1510" spans="1:15">
      <c r="A1510" s="287"/>
      <c r="B1510" s="290"/>
      <c r="C1510" s="291" t="s">
        <v>1720</v>
      </c>
      <c r="D1510" s="292"/>
      <c r="E1510" s="293">
        <v>6.75</v>
      </c>
      <c r="F1510" s="294"/>
      <c r="G1510" s="295"/>
      <c r="H1510" s="296"/>
      <c r="I1510" s="288"/>
      <c r="J1510" s="297"/>
      <c r="K1510" s="288"/>
      <c r="M1510" s="289" t="s">
        <v>1720</v>
      </c>
      <c r="O1510" s="278"/>
    </row>
    <row r="1511" spans="1:15">
      <c r="A1511" s="287"/>
      <c r="B1511" s="290"/>
      <c r="C1511" s="322" t="s">
        <v>497</v>
      </c>
      <c r="D1511" s="292"/>
      <c r="E1511" s="321">
        <v>214.79999999999998</v>
      </c>
      <c r="F1511" s="294"/>
      <c r="G1511" s="295"/>
      <c r="H1511" s="296"/>
      <c r="I1511" s="288"/>
      <c r="J1511" s="297"/>
      <c r="K1511" s="288"/>
      <c r="M1511" s="289" t="s">
        <v>497</v>
      </c>
      <c r="O1511" s="278"/>
    </row>
    <row r="1512" spans="1:15">
      <c r="A1512" s="287"/>
      <c r="B1512" s="290"/>
      <c r="C1512" s="291" t="s">
        <v>1721</v>
      </c>
      <c r="D1512" s="292"/>
      <c r="E1512" s="293">
        <v>0</v>
      </c>
      <c r="F1512" s="294"/>
      <c r="G1512" s="295"/>
      <c r="H1512" s="296"/>
      <c r="I1512" s="288"/>
      <c r="J1512" s="297"/>
      <c r="K1512" s="288"/>
      <c r="M1512" s="289" t="s">
        <v>1721</v>
      </c>
      <c r="O1512" s="278"/>
    </row>
    <row r="1513" spans="1:15">
      <c r="A1513" s="287"/>
      <c r="B1513" s="290"/>
      <c r="C1513" s="291" t="s">
        <v>1722</v>
      </c>
      <c r="D1513" s="292"/>
      <c r="E1513" s="293">
        <v>75.63</v>
      </c>
      <c r="F1513" s="294"/>
      <c r="G1513" s="295"/>
      <c r="H1513" s="296"/>
      <c r="I1513" s="288"/>
      <c r="J1513" s="297"/>
      <c r="K1513" s="288"/>
      <c r="M1513" s="289" t="s">
        <v>1722</v>
      </c>
      <c r="O1513" s="278"/>
    </row>
    <row r="1514" spans="1:15">
      <c r="A1514" s="287"/>
      <c r="B1514" s="290"/>
      <c r="C1514" s="322" t="s">
        <v>497</v>
      </c>
      <c r="D1514" s="292"/>
      <c r="E1514" s="321">
        <v>75.63</v>
      </c>
      <c r="F1514" s="294"/>
      <c r="G1514" s="295"/>
      <c r="H1514" s="296"/>
      <c r="I1514" s="288"/>
      <c r="J1514" s="297"/>
      <c r="K1514" s="288"/>
      <c r="M1514" s="289" t="s">
        <v>497</v>
      </c>
      <c r="O1514" s="278"/>
    </row>
    <row r="1515" spans="1:15">
      <c r="A1515" s="287"/>
      <c r="B1515" s="290"/>
      <c r="C1515" s="291" t="s">
        <v>1723</v>
      </c>
      <c r="D1515" s="292"/>
      <c r="E1515" s="293">
        <v>1024.3</v>
      </c>
      <c r="F1515" s="294"/>
      <c r="G1515" s="295"/>
      <c r="H1515" s="296"/>
      <c r="I1515" s="288"/>
      <c r="J1515" s="297"/>
      <c r="K1515" s="288"/>
      <c r="M1515" s="289" t="s">
        <v>1723</v>
      </c>
      <c r="O1515" s="278"/>
    </row>
    <row r="1516" spans="1:15">
      <c r="A1516" s="287"/>
      <c r="B1516" s="290"/>
      <c r="C1516" s="322" t="s">
        <v>497</v>
      </c>
      <c r="D1516" s="292"/>
      <c r="E1516" s="321">
        <v>1024.3</v>
      </c>
      <c r="F1516" s="294"/>
      <c r="G1516" s="295"/>
      <c r="H1516" s="296"/>
      <c r="I1516" s="288"/>
      <c r="J1516" s="297"/>
      <c r="K1516" s="288"/>
      <c r="M1516" s="289" t="s">
        <v>497</v>
      </c>
      <c r="O1516" s="278"/>
    </row>
    <row r="1517" spans="1:15">
      <c r="A1517" s="287"/>
      <c r="B1517" s="290"/>
      <c r="C1517" s="291" t="s">
        <v>1724</v>
      </c>
      <c r="D1517" s="292"/>
      <c r="E1517" s="293">
        <v>42.64</v>
      </c>
      <c r="F1517" s="294"/>
      <c r="G1517" s="295"/>
      <c r="H1517" s="296"/>
      <c r="I1517" s="288"/>
      <c r="J1517" s="297"/>
      <c r="K1517" s="288"/>
      <c r="M1517" s="289" t="s">
        <v>1724</v>
      </c>
      <c r="O1517" s="278"/>
    </row>
    <row r="1518" spans="1:15">
      <c r="A1518" s="287"/>
      <c r="B1518" s="290"/>
      <c r="C1518" s="322" t="s">
        <v>497</v>
      </c>
      <c r="D1518" s="292"/>
      <c r="E1518" s="321">
        <v>42.64</v>
      </c>
      <c r="F1518" s="294"/>
      <c r="G1518" s="295"/>
      <c r="H1518" s="296"/>
      <c r="I1518" s="288"/>
      <c r="J1518" s="297"/>
      <c r="K1518" s="288"/>
      <c r="M1518" s="289" t="s">
        <v>497</v>
      </c>
      <c r="O1518" s="278"/>
    </row>
    <row r="1519" spans="1:15">
      <c r="A1519" s="287"/>
      <c r="B1519" s="290"/>
      <c r="C1519" s="291" t="s">
        <v>1725</v>
      </c>
      <c r="D1519" s="292"/>
      <c r="E1519" s="293">
        <v>39.659999999999997</v>
      </c>
      <c r="F1519" s="294"/>
      <c r="G1519" s="295"/>
      <c r="H1519" s="296"/>
      <c r="I1519" s="288"/>
      <c r="J1519" s="297"/>
      <c r="K1519" s="288"/>
      <c r="M1519" s="289" t="s">
        <v>1725</v>
      </c>
      <c r="O1519" s="278"/>
    </row>
    <row r="1520" spans="1:15">
      <c r="A1520" s="287"/>
      <c r="B1520" s="290"/>
      <c r="C1520" s="322" t="s">
        <v>497</v>
      </c>
      <c r="D1520" s="292"/>
      <c r="E1520" s="321">
        <v>39.659999999999997</v>
      </c>
      <c r="F1520" s="294"/>
      <c r="G1520" s="295"/>
      <c r="H1520" s="296"/>
      <c r="I1520" s="288"/>
      <c r="J1520" s="297"/>
      <c r="K1520" s="288"/>
      <c r="M1520" s="289" t="s">
        <v>497</v>
      </c>
      <c r="O1520" s="278"/>
    </row>
    <row r="1521" spans="1:15">
      <c r="A1521" s="287"/>
      <c r="B1521" s="290"/>
      <c r="C1521" s="291" t="s">
        <v>1726</v>
      </c>
      <c r="D1521" s="292"/>
      <c r="E1521" s="293">
        <v>2.2799999999999998</v>
      </c>
      <c r="F1521" s="294"/>
      <c r="G1521" s="295"/>
      <c r="H1521" s="296"/>
      <c r="I1521" s="288"/>
      <c r="J1521" s="297"/>
      <c r="K1521" s="288"/>
      <c r="M1521" s="289" t="s">
        <v>1726</v>
      </c>
      <c r="O1521" s="278"/>
    </row>
    <row r="1522" spans="1:15">
      <c r="A1522" s="287"/>
      <c r="B1522" s="290"/>
      <c r="C1522" s="322" t="s">
        <v>497</v>
      </c>
      <c r="D1522" s="292"/>
      <c r="E1522" s="321">
        <v>2.2799999999999998</v>
      </c>
      <c r="F1522" s="294"/>
      <c r="G1522" s="295"/>
      <c r="H1522" s="296"/>
      <c r="I1522" s="288"/>
      <c r="J1522" s="297"/>
      <c r="K1522" s="288"/>
      <c r="M1522" s="289" t="s">
        <v>497</v>
      </c>
      <c r="O1522" s="278"/>
    </row>
    <row r="1523" spans="1:15">
      <c r="A1523" s="287"/>
      <c r="B1523" s="290"/>
      <c r="C1523" s="291" t="s">
        <v>1727</v>
      </c>
      <c r="D1523" s="292"/>
      <c r="E1523" s="293">
        <v>11.45</v>
      </c>
      <c r="F1523" s="294"/>
      <c r="G1523" s="295"/>
      <c r="H1523" s="296"/>
      <c r="I1523" s="288"/>
      <c r="J1523" s="297"/>
      <c r="K1523" s="288"/>
      <c r="M1523" s="289" t="s">
        <v>1727</v>
      </c>
      <c r="O1523" s="278"/>
    </row>
    <row r="1524" spans="1:15">
      <c r="A1524" s="287"/>
      <c r="B1524" s="290"/>
      <c r="C1524" s="322" t="s">
        <v>497</v>
      </c>
      <c r="D1524" s="292"/>
      <c r="E1524" s="321">
        <v>11.45</v>
      </c>
      <c r="F1524" s="294"/>
      <c r="G1524" s="295"/>
      <c r="H1524" s="296"/>
      <c r="I1524" s="288"/>
      <c r="J1524" s="297"/>
      <c r="K1524" s="288"/>
      <c r="M1524" s="289" t="s">
        <v>497</v>
      </c>
      <c r="O1524" s="278"/>
    </row>
    <row r="1525" spans="1:15">
      <c r="A1525" s="287"/>
      <c r="B1525" s="290"/>
      <c r="C1525" s="291" t="s">
        <v>1728</v>
      </c>
      <c r="D1525" s="292"/>
      <c r="E1525" s="293">
        <v>11.45</v>
      </c>
      <c r="F1525" s="294"/>
      <c r="G1525" s="295"/>
      <c r="H1525" s="296"/>
      <c r="I1525" s="288"/>
      <c r="J1525" s="297"/>
      <c r="K1525" s="288"/>
      <c r="M1525" s="289" t="s">
        <v>1728</v>
      </c>
      <c r="O1525" s="278"/>
    </row>
    <row r="1526" spans="1:15">
      <c r="A1526" s="287"/>
      <c r="B1526" s="290"/>
      <c r="C1526" s="322" t="s">
        <v>497</v>
      </c>
      <c r="D1526" s="292"/>
      <c r="E1526" s="321">
        <v>11.45</v>
      </c>
      <c r="F1526" s="294"/>
      <c r="G1526" s="295"/>
      <c r="H1526" s="296"/>
      <c r="I1526" s="288"/>
      <c r="J1526" s="297"/>
      <c r="K1526" s="288"/>
      <c r="M1526" s="289" t="s">
        <v>497</v>
      </c>
      <c r="O1526" s="278"/>
    </row>
    <row r="1527" spans="1:15">
      <c r="A1527" s="287"/>
      <c r="B1527" s="290"/>
      <c r="C1527" s="291" t="s">
        <v>1729</v>
      </c>
      <c r="D1527" s="292"/>
      <c r="E1527" s="293">
        <v>19.547000000000001</v>
      </c>
      <c r="F1527" s="294"/>
      <c r="G1527" s="295"/>
      <c r="H1527" s="296"/>
      <c r="I1527" s="288"/>
      <c r="J1527" s="297"/>
      <c r="K1527" s="288"/>
      <c r="M1527" s="289" t="s">
        <v>1729</v>
      </c>
      <c r="O1527" s="278"/>
    </row>
    <row r="1528" spans="1:15">
      <c r="A1528" s="287"/>
      <c r="B1528" s="290"/>
      <c r="C1528" s="322" t="s">
        <v>497</v>
      </c>
      <c r="D1528" s="292"/>
      <c r="E1528" s="321">
        <v>19.547000000000001</v>
      </c>
      <c r="F1528" s="294"/>
      <c r="G1528" s="295"/>
      <c r="H1528" s="296"/>
      <c r="I1528" s="288"/>
      <c r="J1528" s="297"/>
      <c r="K1528" s="288"/>
      <c r="M1528" s="289" t="s">
        <v>497</v>
      </c>
      <c r="O1528" s="278"/>
    </row>
    <row r="1529" spans="1:15">
      <c r="A1529" s="287"/>
      <c r="B1529" s="290"/>
      <c r="C1529" s="291" t="s">
        <v>1730</v>
      </c>
      <c r="D1529" s="292"/>
      <c r="E1529" s="293">
        <v>3.1671999999999998</v>
      </c>
      <c r="F1529" s="294"/>
      <c r="G1529" s="295"/>
      <c r="H1529" s="296"/>
      <c r="I1529" s="288"/>
      <c r="J1529" s="297"/>
      <c r="K1529" s="288"/>
      <c r="M1529" s="289" t="s">
        <v>1730</v>
      </c>
      <c r="O1529" s="278"/>
    </row>
    <row r="1530" spans="1:15">
      <c r="A1530" s="287"/>
      <c r="B1530" s="290"/>
      <c r="C1530" s="322" t="s">
        <v>497</v>
      </c>
      <c r="D1530" s="292"/>
      <c r="E1530" s="321">
        <v>3.1671999999999998</v>
      </c>
      <c r="F1530" s="294"/>
      <c r="G1530" s="295"/>
      <c r="H1530" s="296"/>
      <c r="I1530" s="288"/>
      <c r="J1530" s="297"/>
      <c r="K1530" s="288"/>
      <c r="M1530" s="289" t="s">
        <v>497</v>
      </c>
      <c r="O1530" s="278"/>
    </row>
    <row r="1531" spans="1:15" ht="33.75">
      <c r="A1531" s="287"/>
      <c r="B1531" s="290"/>
      <c r="C1531" s="291" t="s">
        <v>1731</v>
      </c>
      <c r="D1531" s="292"/>
      <c r="E1531" s="293">
        <v>115.94</v>
      </c>
      <c r="F1531" s="294"/>
      <c r="G1531" s="295"/>
      <c r="H1531" s="296"/>
      <c r="I1531" s="288"/>
      <c r="J1531" s="297"/>
      <c r="K1531" s="288"/>
      <c r="M1531" s="289" t="s">
        <v>1731</v>
      </c>
      <c r="O1531" s="278"/>
    </row>
    <row r="1532" spans="1:15">
      <c r="A1532" s="287"/>
      <c r="B1532" s="290"/>
      <c r="C1532" s="291" t="s">
        <v>730</v>
      </c>
      <c r="D1532" s="292"/>
      <c r="E1532" s="293">
        <v>33.83</v>
      </c>
      <c r="F1532" s="294"/>
      <c r="G1532" s="295"/>
      <c r="H1532" s="296"/>
      <c r="I1532" s="288"/>
      <c r="J1532" s="297"/>
      <c r="K1532" s="288"/>
      <c r="M1532" s="289" t="s">
        <v>730</v>
      </c>
      <c r="O1532" s="278"/>
    </row>
    <row r="1533" spans="1:15">
      <c r="A1533" s="287"/>
      <c r="B1533" s="290"/>
      <c r="C1533" s="322" t="s">
        <v>497</v>
      </c>
      <c r="D1533" s="292"/>
      <c r="E1533" s="321">
        <v>149.76999999999998</v>
      </c>
      <c r="F1533" s="294"/>
      <c r="G1533" s="295"/>
      <c r="H1533" s="296"/>
      <c r="I1533" s="288"/>
      <c r="J1533" s="297"/>
      <c r="K1533" s="288"/>
      <c r="M1533" s="289" t="s">
        <v>497</v>
      </c>
      <c r="O1533" s="278"/>
    </row>
    <row r="1534" spans="1:15">
      <c r="A1534" s="287"/>
      <c r="B1534" s="290"/>
      <c r="C1534" s="291" t="s">
        <v>1732</v>
      </c>
      <c r="D1534" s="292"/>
      <c r="E1534" s="293">
        <v>7.5</v>
      </c>
      <c r="F1534" s="294"/>
      <c r="G1534" s="295"/>
      <c r="H1534" s="296"/>
      <c r="I1534" s="288"/>
      <c r="J1534" s="297"/>
      <c r="K1534" s="288"/>
      <c r="M1534" s="289" t="s">
        <v>1732</v>
      </c>
      <c r="O1534" s="278"/>
    </row>
    <row r="1535" spans="1:15">
      <c r="A1535" s="287"/>
      <c r="B1535" s="290"/>
      <c r="C1535" s="322" t="s">
        <v>497</v>
      </c>
      <c r="D1535" s="292"/>
      <c r="E1535" s="321">
        <v>7.5</v>
      </c>
      <c r="F1535" s="294"/>
      <c r="G1535" s="295"/>
      <c r="H1535" s="296"/>
      <c r="I1535" s="288"/>
      <c r="J1535" s="297"/>
      <c r="K1535" s="288"/>
      <c r="M1535" s="289" t="s">
        <v>497</v>
      </c>
      <c r="O1535" s="278"/>
    </row>
    <row r="1536" spans="1:15" ht="33.75">
      <c r="A1536" s="287"/>
      <c r="B1536" s="290"/>
      <c r="C1536" s="291" t="s">
        <v>1733</v>
      </c>
      <c r="D1536" s="292"/>
      <c r="E1536" s="293">
        <v>45.344999999999999</v>
      </c>
      <c r="F1536" s="294"/>
      <c r="G1536" s="295"/>
      <c r="H1536" s="296"/>
      <c r="I1536" s="288"/>
      <c r="J1536" s="297"/>
      <c r="K1536" s="288"/>
      <c r="M1536" s="289" t="s">
        <v>1733</v>
      </c>
      <c r="O1536" s="278"/>
    </row>
    <row r="1537" spans="1:80">
      <c r="A1537" s="287"/>
      <c r="B1537" s="290"/>
      <c r="C1537" s="291" t="s">
        <v>1734</v>
      </c>
      <c r="D1537" s="292"/>
      <c r="E1537" s="293">
        <v>3.7816000000000001</v>
      </c>
      <c r="F1537" s="294"/>
      <c r="G1537" s="295"/>
      <c r="H1537" s="296"/>
      <c r="I1537" s="288"/>
      <c r="J1537" s="297"/>
      <c r="K1537" s="288"/>
      <c r="M1537" s="289" t="s">
        <v>1734</v>
      </c>
      <c r="O1537" s="278"/>
    </row>
    <row r="1538" spans="1:80">
      <c r="A1538" s="287"/>
      <c r="B1538" s="290"/>
      <c r="C1538" s="322" t="s">
        <v>497</v>
      </c>
      <c r="D1538" s="292"/>
      <c r="E1538" s="321">
        <v>49.126599999999996</v>
      </c>
      <c r="F1538" s="294"/>
      <c r="G1538" s="295"/>
      <c r="H1538" s="296"/>
      <c r="I1538" s="288"/>
      <c r="J1538" s="297"/>
      <c r="K1538" s="288"/>
      <c r="M1538" s="289" t="s">
        <v>497</v>
      </c>
      <c r="O1538" s="278"/>
    </row>
    <row r="1539" spans="1:80">
      <c r="A1539" s="287"/>
      <c r="B1539" s="290"/>
      <c r="C1539" s="291" t="s">
        <v>1194</v>
      </c>
      <c r="D1539" s="292"/>
      <c r="E1539" s="293">
        <v>23.555</v>
      </c>
      <c r="F1539" s="294"/>
      <c r="G1539" s="295"/>
      <c r="H1539" s="296"/>
      <c r="I1539" s="288"/>
      <c r="J1539" s="297"/>
      <c r="K1539" s="288"/>
      <c r="M1539" s="289" t="s">
        <v>1194</v>
      </c>
      <c r="O1539" s="278"/>
    </row>
    <row r="1540" spans="1:80">
      <c r="A1540" s="287"/>
      <c r="B1540" s="290"/>
      <c r="C1540" s="322" t="s">
        <v>497</v>
      </c>
      <c r="D1540" s="292"/>
      <c r="E1540" s="321">
        <v>23.555</v>
      </c>
      <c r="F1540" s="294"/>
      <c r="G1540" s="295"/>
      <c r="H1540" s="296"/>
      <c r="I1540" s="288"/>
      <c r="J1540" s="297"/>
      <c r="K1540" s="288"/>
      <c r="M1540" s="289" t="s">
        <v>497</v>
      </c>
      <c r="O1540" s="278"/>
    </row>
    <row r="1541" spans="1:80">
      <c r="A1541" s="287"/>
      <c r="B1541" s="290"/>
      <c r="C1541" s="291" t="s">
        <v>123</v>
      </c>
      <c r="D1541" s="292"/>
      <c r="E1541" s="293">
        <v>0</v>
      </c>
      <c r="F1541" s="294"/>
      <c r="G1541" s="295"/>
      <c r="H1541" s="296"/>
      <c r="I1541" s="288"/>
      <c r="J1541" s="297"/>
      <c r="K1541" s="288"/>
      <c r="M1541" s="289">
        <v>0</v>
      </c>
      <c r="O1541" s="278"/>
    </row>
    <row r="1542" spans="1:80" ht="33.75">
      <c r="A1542" s="287"/>
      <c r="B1542" s="290"/>
      <c r="C1542" s="291" t="s">
        <v>1735</v>
      </c>
      <c r="D1542" s="292"/>
      <c r="E1542" s="293">
        <v>41.807499999999997</v>
      </c>
      <c r="F1542" s="294"/>
      <c r="G1542" s="295"/>
      <c r="H1542" s="296"/>
      <c r="I1542" s="288"/>
      <c r="J1542" s="297"/>
      <c r="K1542" s="288"/>
      <c r="M1542" s="289" t="s">
        <v>1735</v>
      </c>
      <c r="O1542" s="278"/>
    </row>
    <row r="1543" spans="1:80" ht="22.5">
      <c r="A1543" s="287"/>
      <c r="B1543" s="290"/>
      <c r="C1543" s="291" t="s">
        <v>1456</v>
      </c>
      <c r="D1543" s="292"/>
      <c r="E1543" s="293">
        <v>69.108000000000004</v>
      </c>
      <c r="F1543" s="294"/>
      <c r="G1543" s="295"/>
      <c r="H1543" s="296"/>
      <c r="I1543" s="288"/>
      <c r="J1543" s="297"/>
      <c r="K1543" s="288"/>
      <c r="M1543" s="289" t="s">
        <v>1456</v>
      </c>
      <c r="O1543" s="278"/>
    </row>
    <row r="1544" spans="1:80" ht="22.5">
      <c r="A1544" s="287"/>
      <c r="B1544" s="290"/>
      <c r="C1544" s="291" t="s">
        <v>1457</v>
      </c>
      <c r="D1544" s="292"/>
      <c r="E1544" s="293">
        <v>23.116599999999998</v>
      </c>
      <c r="F1544" s="294"/>
      <c r="G1544" s="295"/>
      <c r="H1544" s="296"/>
      <c r="I1544" s="288"/>
      <c r="J1544" s="297"/>
      <c r="K1544" s="288"/>
      <c r="M1544" s="289" t="s">
        <v>1457</v>
      </c>
      <c r="O1544" s="278"/>
    </row>
    <row r="1545" spans="1:80">
      <c r="A1545" s="287"/>
      <c r="B1545" s="290"/>
      <c r="C1545" s="291" t="s">
        <v>1458</v>
      </c>
      <c r="D1545" s="292"/>
      <c r="E1545" s="293">
        <v>3.8675000000000002</v>
      </c>
      <c r="F1545" s="294"/>
      <c r="G1545" s="295"/>
      <c r="H1545" s="296"/>
      <c r="I1545" s="288"/>
      <c r="J1545" s="297"/>
      <c r="K1545" s="288"/>
      <c r="M1545" s="289" t="s">
        <v>1458</v>
      </c>
      <c r="O1545" s="278"/>
    </row>
    <row r="1546" spans="1:80" ht="22.5">
      <c r="A1546" s="287"/>
      <c r="B1546" s="290"/>
      <c r="C1546" s="291" t="s">
        <v>1459</v>
      </c>
      <c r="D1546" s="292"/>
      <c r="E1546" s="293">
        <v>45.896000000000001</v>
      </c>
      <c r="F1546" s="294"/>
      <c r="G1546" s="295"/>
      <c r="H1546" s="296"/>
      <c r="I1546" s="288"/>
      <c r="J1546" s="297"/>
      <c r="K1546" s="288"/>
      <c r="M1546" s="289" t="s">
        <v>1459</v>
      </c>
      <c r="O1546" s="278"/>
    </row>
    <row r="1547" spans="1:80">
      <c r="A1547" s="287"/>
      <c r="B1547" s="290"/>
      <c r="C1547" s="291" t="s">
        <v>1460</v>
      </c>
      <c r="D1547" s="292"/>
      <c r="E1547" s="293">
        <v>5.4</v>
      </c>
      <c r="F1547" s="294"/>
      <c r="G1547" s="295"/>
      <c r="H1547" s="296"/>
      <c r="I1547" s="288"/>
      <c r="J1547" s="297"/>
      <c r="K1547" s="288"/>
      <c r="M1547" s="289" t="s">
        <v>1460</v>
      </c>
      <c r="O1547" s="278"/>
    </row>
    <row r="1548" spans="1:80">
      <c r="A1548" s="287"/>
      <c r="B1548" s="290"/>
      <c r="C1548" s="322" t="s">
        <v>497</v>
      </c>
      <c r="D1548" s="292"/>
      <c r="E1548" s="321">
        <v>189.19560000000004</v>
      </c>
      <c r="F1548" s="294"/>
      <c r="G1548" s="295"/>
      <c r="H1548" s="296"/>
      <c r="I1548" s="288"/>
      <c r="J1548" s="297"/>
      <c r="K1548" s="288"/>
      <c r="M1548" s="289" t="s">
        <v>497</v>
      </c>
      <c r="O1548" s="278"/>
    </row>
    <row r="1549" spans="1:80">
      <c r="A1549" s="298"/>
      <c r="B1549" s="299" t="s">
        <v>96</v>
      </c>
      <c r="C1549" s="300" t="s">
        <v>1699</v>
      </c>
      <c r="D1549" s="301"/>
      <c r="E1549" s="302"/>
      <c r="F1549" s="303"/>
      <c r="G1549" s="304">
        <f>SUM(G1482:G1548)</f>
        <v>0</v>
      </c>
      <c r="H1549" s="305"/>
      <c r="I1549" s="306">
        <f>SUM(I1482:I1548)</f>
        <v>0</v>
      </c>
      <c r="J1549" s="305"/>
      <c r="K1549" s="306">
        <f>SUM(K1482:K1548)</f>
        <v>0</v>
      </c>
      <c r="O1549" s="278">
        <v>4</v>
      </c>
      <c r="BA1549" s="307">
        <f>SUM(BA1482:BA1548)</f>
        <v>0</v>
      </c>
      <c r="BB1549" s="307">
        <f>SUM(BB1482:BB1548)</f>
        <v>0</v>
      </c>
      <c r="BC1549" s="307">
        <f>SUM(BC1482:BC1548)</f>
        <v>0</v>
      </c>
      <c r="BD1549" s="307">
        <f>SUM(BD1482:BD1548)</f>
        <v>0</v>
      </c>
      <c r="BE1549" s="307">
        <f>SUM(BE1482:BE1548)</f>
        <v>0</v>
      </c>
    </row>
    <row r="1550" spans="1:80">
      <c r="A1550" s="268" t="s">
        <v>93</v>
      </c>
      <c r="B1550" s="269" t="s">
        <v>1736</v>
      </c>
      <c r="C1550" s="270" t="s">
        <v>1737</v>
      </c>
      <c r="D1550" s="271"/>
      <c r="E1550" s="272"/>
      <c r="F1550" s="272"/>
      <c r="G1550" s="273"/>
      <c r="H1550" s="274"/>
      <c r="I1550" s="275"/>
      <c r="J1550" s="276"/>
      <c r="K1550" s="277"/>
      <c r="O1550" s="278">
        <v>1</v>
      </c>
    </row>
    <row r="1551" spans="1:80">
      <c r="A1551" s="279">
        <v>417</v>
      </c>
      <c r="B1551" s="280" t="s">
        <v>1739</v>
      </c>
      <c r="C1551" s="281" t="s">
        <v>1740</v>
      </c>
      <c r="D1551" s="282" t="s">
        <v>220</v>
      </c>
      <c r="E1551" s="283">
        <v>268.66189850004901</v>
      </c>
      <c r="F1551" s="283">
        <v>0</v>
      </c>
      <c r="G1551" s="284">
        <f>E1551*F1551</f>
        <v>0</v>
      </c>
      <c r="H1551" s="285">
        <v>0</v>
      </c>
      <c r="I1551" s="286">
        <f>E1551*H1551</f>
        <v>0</v>
      </c>
      <c r="J1551" s="285"/>
      <c r="K1551" s="286">
        <f>E1551*J1551</f>
        <v>0</v>
      </c>
      <c r="O1551" s="278">
        <v>2</v>
      </c>
      <c r="AA1551" s="247">
        <v>8</v>
      </c>
      <c r="AB1551" s="247">
        <v>0</v>
      </c>
      <c r="AC1551" s="247">
        <v>3</v>
      </c>
      <c r="AZ1551" s="247">
        <v>1</v>
      </c>
      <c r="BA1551" s="247">
        <f>IF(AZ1551=1,G1551,0)</f>
        <v>0</v>
      </c>
      <c r="BB1551" s="247">
        <f>IF(AZ1551=2,G1551,0)</f>
        <v>0</v>
      </c>
      <c r="BC1551" s="247">
        <f>IF(AZ1551=3,G1551,0)</f>
        <v>0</v>
      </c>
      <c r="BD1551" s="247">
        <f>IF(AZ1551=4,G1551,0)</f>
        <v>0</v>
      </c>
      <c r="BE1551" s="247">
        <f>IF(AZ1551=5,G1551,0)</f>
        <v>0</v>
      </c>
      <c r="CA1551" s="278">
        <v>8</v>
      </c>
      <c r="CB1551" s="278">
        <v>0</v>
      </c>
    </row>
    <row r="1552" spans="1:80">
      <c r="A1552" s="279">
        <v>418</v>
      </c>
      <c r="B1552" s="280" t="s">
        <v>1741</v>
      </c>
      <c r="C1552" s="281" t="s">
        <v>1742</v>
      </c>
      <c r="D1552" s="282" t="s">
        <v>220</v>
      </c>
      <c r="E1552" s="283">
        <v>268.66189850004901</v>
      </c>
      <c r="F1552" s="283">
        <v>0</v>
      </c>
      <c r="G1552" s="284">
        <f>E1552*F1552</f>
        <v>0</v>
      </c>
      <c r="H1552" s="285">
        <v>0</v>
      </c>
      <c r="I1552" s="286">
        <f>E1552*H1552</f>
        <v>0</v>
      </c>
      <c r="J1552" s="285"/>
      <c r="K1552" s="286">
        <f>E1552*J1552</f>
        <v>0</v>
      </c>
      <c r="O1552" s="278">
        <v>2</v>
      </c>
      <c r="AA1552" s="247">
        <v>8</v>
      </c>
      <c r="AB1552" s="247">
        <v>0</v>
      </c>
      <c r="AC1552" s="247">
        <v>3</v>
      </c>
      <c r="AZ1552" s="247">
        <v>1</v>
      </c>
      <c r="BA1552" s="247">
        <f>IF(AZ1552=1,G1552,0)</f>
        <v>0</v>
      </c>
      <c r="BB1552" s="247">
        <f>IF(AZ1552=2,G1552,0)</f>
        <v>0</v>
      </c>
      <c r="BC1552" s="247">
        <f>IF(AZ1552=3,G1552,0)</f>
        <v>0</v>
      </c>
      <c r="BD1552" s="247">
        <f>IF(AZ1552=4,G1552,0)</f>
        <v>0</v>
      </c>
      <c r="BE1552" s="247">
        <f>IF(AZ1552=5,G1552,0)</f>
        <v>0</v>
      </c>
      <c r="CA1552" s="278">
        <v>8</v>
      </c>
      <c r="CB1552" s="278">
        <v>0</v>
      </c>
    </row>
    <row r="1553" spans="1:80">
      <c r="A1553" s="279">
        <v>419</v>
      </c>
      <c r="B1553" s="280" t="s">
        <v>1743</v>
      </c>
      <c r="C1553" s="281" t="s">
        <v>1744</v>
      </c>
      <c r="D1553" s="282" t="s">
        <v>220</v>
      </c>
      <c r="E1553" s="283">
        <v>2417.9570865004398</v>
      </c>
      <c r="F1553" s="283">
        <v>0</v>
      </c>
      <c r="G1553" s="284">
        <f>E1553*F1553</f>
        <v>0</v>
      </c>
      <c r="H1553" s="285">
        <v>0</v>
      </c>
      <c r="I1553" s="286">
        <f>E1553*H1553</f>
        <v>0</v>
      </c>
      <c r="J1553" s="285"/>
      <c r="K1553" s="286">
        <f>E1553*J1553</f>
        <v>0</v>
      </c>
      <c r="O1553" s="278">
        <v>2</v>
      </c>
      <c r="AA1553" s="247">
        <v>8</v>
      </c>
      <c r="AB1553" s="247">
        <v>0</v>
      </c>
      <c r="AC1553" s="247">
        <v>3</v>
      </c>
      <c r="AZ1553" s="247">
        <v>1</v>
      </c>
      <c r="BA1553" s="247">
        <f>IF(AZ1553=1,G1553,0)</f>
        <v>0</v>
      </c>
      <c r="BB1553" s="247">
        <f>IF(AZ1553=2,G1553,0)</f>
        <v>0</v>
      </c>
      <c r="BC1553" s="247">
        <f>IF(AZ1553=3,G1553,0)</f>
        <v>0</v>
      </c>
      <c r="BD1553" s="247">
        <f>IF(AZ1553=4,G1553,0)</f>
        <v>0</v>
      </c>
      <c r="BE1553" s="247">
        <f>IF(AZ1553=5,G1553,0)</f>
        <v>0</v>
      </c>
      <c r="CA1553" s="278">
        <v>8</v>
      </c>
      <c r="CB1553" s="278">
        <v>0</v>
      </c>
    </row>
    <row r="1554" spans="1:80">
      <c r="A1554" s="279">
        <v>420</v>
      </c>
      <c r="B1554" s="280" t="s">
        <v>1745</v>
      </c>
      <c r="C1554" s="281" t="s">
        <v>1746</v>
      </c>
      <c r="D1554" s="282" t="s">
        <v>220</v>
      </c>
      <c r="E1554" s="283">
        <v>268.66189850004901</v>
      </c>
      <c r="F1554" s="283">
        <v>0</v>
      </c>
      <c r="G1554" s="284">
        <f>E1554*F1554</f>
        <v>0</v>
      </c>
      <c r="H1554" s="285">
        <v>0</v>
      </c>
      <c r="I1554" s="286">
        <f>E1554*H1554</f>
        <v>0</v>
      </c>
      <c r="J1554" s="285"/>
      <c r="K1554" s="286">
        <f>E1554*J1554</f>
        <v>0</v>
      </c>
      <c r="O1554" s="278">
        <v>2</v>
      </c>
      <c r="AA1554" s="247">
        <v>8</v>
      </c>
      <c r="AB1554" s="247">
        <v>0</v>
      </c>
      <c r="AC1554" s="247">
        <v>3</v>
      </c>
      <c r="AZ1554" s="247">
        <v>1</v>
      </c>
      <c r="BA1554" s="247">
        <f>IF(AZ1554=1,G1554,0)</f>
        <v>0</v>
      </c>
      <c r="BB1554" s="247">
        <f>IF(AZ1554=2,G1554,0)</f>
        <v>0</v>
      </c>
      <c r="BC1554" s="247">
        <f>IF(AZ1554=3,G1554,0)</f>
        <v>0</v>
      </c>
      <c r="BD1554" s="247">
        <f>IF(AZ1554=4,G1554,0)</f>
        <v>0</v>
      </c>
      <c r="BE1554" s="247">
        <f>IF(AZ1554=5,G1554,0)</f>
        <v>0</v>
      </c>
      <c r="CA1554" s="278">
        <v>8</v>
      </c>
      <c r="CB1554" s="278">
        <v>0</v>
      </c>
    </row>
    <row r="1555" spans="1:80">
      <c r="A1555" s="279">
        <v>421</v>
      </c>
      <c r="B1555" s="280" t="s">
        <v>1747</v>
      </c>
      <c r="C1555" s="281" t="s">
        <v>1748</v>
      </c>
      <c r="D1555" s="282" t="s">
        <v>220</v>
      </c>
      <c r="E1555" s="283">
        <v>2149.2951880003902</v>
      </c>
      <c r="F1555" s="283">
        <v>0</v>
      </c>
      <c r="G1555" s="284">
        <f>E1555*F1555</f>
        <v>0</v>
      </c>
      <c r="H1555" s="285">
        <v>0</v>
      </c>
      <c r="I1555" s="286">
        <f>E1555*H1555</f>
        <v>0</v>
      </c>
      <c r="J1555" s="285"/>
      <c r="K1555" s="286">
        <f>E1555*J1555</f>
        <v>0</v>
      </c>
      <c r="O1555" s="278">
        <v>2</v>
      </c>
      <c r="AA1555" s="247">
        <v>8</v>
      </c>
      <c r="AB1555" s="247">
        <v>0</v>
      </c>
      <c r="AC1555" s="247">
        <v>3</v>
      </c>
      <c r="AZ1555" s="247">
        <v>1</v>
      </c>
      <c r="BA1555" s="247">
        <f>IF(AZ1555=1,G1555,0)</f>
        <v>0</v>
      </c>
      <c r="BB1555" s="247">
        <f>IF(AZ1555=2,G1555,0)</f>
        <v>0</v>
      </c>
      <c r="BC1555" s="247">
        <f>IF(AZ1555=3,G1555,0)</f>
        <v>0</v>
      </c>
      <c r="BD1555" s="247">
        <f>IF(AZ1555=4,G1555,0)</f>
        <v>0</v>
      </c>
      <c r="BE1555" s="247">
        <f>IF(AZ1555=5,G1555,0)</f>
        <v>0</v>
      </c>
      <c r="CA1555" s="278">
        <v>8</v>
      </c>
      <c r="CB1555" s="278">
        <v>0</v>
      </c>
    </row>
    <row r="1556" spans="1:80">
      <c r="A1556" s="279">
        <v>422</v>
      </c>
      <c r="B1556" s="280" t="s">
        <v>1749</v>
      </c>
      <c r="C1556" s="281" t="s">
        <v>1750</v>
      </c>
      <c r="D1556" s="282" t="s">
        <v>220</v>
      </c>
      <c r="E1556" s="283">
        <v>268.66189850004901</v>
      </c>
      <c r="F1556" s="283">
        <v>0</v>
      </c>
      <c r="G1556" s="284">
        <f>E1556*F1556</f>
        <v>0</v>
      </c>
      <c r="H1556" s="285">
        <v>0</v>
      </c>
      <c r="I1556" s="286">
        <f>E1556*H1556</f>
        <v>0</v>
      </c>
      <c r="J1556" s="285"/>
      <c r="K1556" s="286">
        <f>E1556*J1556</f>
        <v>0</v>
      </c>
      <c r="O1556" s="278">
        <v>2</v>
      </c>
      <c r="AA1556" s="247">
        <v>8</v>
      </c>
      <c r="AB1556" s="247">
        <v>0</v>
      </c>
      <c r="AC1556" s="247">
        <v>3</v>
      </c>
      <c r="AZ1556" s="247">
        <v>1</v>
      </c>
      <c r="BA1556" s="247">
        <f>IF(AZ1556=1,G1556,0)</f>
        <v>0</v>
      </c>
      <c r="BB1556" s="247">
        <f>IF(AZ1556=2,G1556,0)</f>
        <v>0</v>
      </c>
      <c r="BC1556" s="247">
        <f>IF(AZ1556=3,G1556,0)</f>
        <v>0</v>
      </c>
      <c r="BD1556" s="247">
        <f>IF(AZ1556=4,G1556,0)</f>
        <v>0</v>
      </c>
      <c r="BE1556" s="247">
        <f>IF(AZ1556=5,G1556,0)</f>
        <v>0</v>
      </c>
      <c r="CA1556" s="278">
        <v>8</v>
      </c>
      <c r="CB1556" s="278">
        <v>0</v>
      </c>
    </row>
    <row r="1557" spans="1:80">
      <c r="A1557" s="298"/>
      <c r="B1557" s="299" t="s">
        <v>96</v>
      </c>
      <c r="C1557" s="300" t="s">
        <v>1738</v>
      </c>
      <c r="D1557" s="301"/>
      <c r="E1557" s="302"/>
      <c r="F1557" s="303"/>
      <c r="G1557" s="304">
        <f>SUM(G1550:G1556)</f>
        <v>0</v>
      </c>
      <c r="H1557" s="305"/>
      <c r="I1557" s="306">
        <f>SUM(I1550:I1556)</f>
        <v>0</v>
      </c>
      <c r="J1557" s="305"/>
      <c r="K1557" s="306">
        <f>SUM(K1550:K1556)</f>
        <v>0</v>
      </c>
      <c r="O1557" s="278">
        <v>4</v>
      </c>
      <c r="BA1557" s="307">
        <f>SUM(BA1550:BA1556)</f>
        <v>0</v>
      </c>
      <c r="BB1557" s="307">
        <f>SUM(BB1550:BB1556)</f>
        <v>0</v>
      </c>
      <c r="BC1557" s="307">
        <f>SUM(BC1550:BC1556)</f>
        <v>0</v>
      </c>
      <c r="BD1557" s="307">
        <f>SUM(BD1550:BD1556)</f>
        <v>0</v>
      </c>
      <c r="BE1557" s="307">
        <f>SUM(BE1550:BE1556)</f>
        <v>0</v>
      </c>
    </row>
    <row r="1558" spans="1:80">
      <c r="E1558" s="247"/>
    </row>
    <row r="1559" spans="1:80">
      <c r="E1559" s="247"/>
    </row>
    <row r="1560" spans="1:80">
      <c r="E1560" s="247"/>
    </row>
    <row r="1561" spans="1:80">
      <c r="E1561" s="247"/>
    </row>
    <row r="1562" spans="1:80">
      <c r="E1562" s="247"/>
    </row>
    <row r="1563" spans="1:80">
      <c r="E1563" s="247"/>
    </row>
    <row r="1564" spans="1:80">
      <c r="E1564" s="247"/>
    </row>
    <row r="1565" spans="1:80">
      <c r="E1565" s="247"/>
    </row>
    <row r="1566" spans="1:80">
      <c r="E1566" s="247"/>
    </row>
    <row r="1567" spans="1:80">
      <c r="E1567" s="247"/>
    </row>
    <row r="1568" spans="1:80">
      <c r="E1568" s="247"/>
    </row>
    <row r="1569" spans="1:7">
      <c r="E1569" s="247"/>
    </row>
    <row r="1570" spans="1:7">
      <c r="E1570" s="247"/>
    </row>
    <row r="1571" spans="1:7">
      <c r="E1571" s="247"/>
    </row>
    <row r="1572" spans="1:7">
      <c r="E1572" s="247"/>
    </row>
    <row r="1573" spans="1:7">
      <c r="E1573" s="247"/>
    </row>
    <row r="1574" spans="1:7">
      <c r="E1574" s="247"/>
    </row>
    <row r="1575" spans="1:7">
      <c r="E1575" s="247"/>
    </row>
    <row r="1576" spans="1:7">
      <c r="E1576" s="247"/>
    </row>
    <row r="1577" spans="1:7">
      <c r="E1577" s="247"/>
    </row>
    <row r="1578" spans="1:7">
      <c r="E1578" s="247"/>
    </row>
    <row r="1579" spans="1:7">
      <c r="E1579" s="247"/>
    </row>
    <row r="1580" spans="1:7">
      <c r="E1580" s="247"/>
    </row>
    <row r="1581" spans="1:7">
      <c r="A1581" s="297"/>
      <c r="B1581" s="297"/>
      <c r="C1581" s="297"/>
      <c r="D1581" s="297"/>
      <c r="E1581" s="297"/>
      <c r="F1581" s="297"/>
      <c r="G1581" s="297"/>
    </row>
    <row r="1582" spans="1:7">
      <c r="A1582" s="297"/>
      <c r="B1582" s="297"/>
      <c r="C1582" s="297"/>
      <c r="D1582" s="297"/>
      <c r="E1582" s="297"/>
      <c r="F1582" s="297"/>
      <c r="G1582" s="297"/>
    </row>
    <row r="1583" spans="1:7">
      <c r="A1583" s="297"/>
      <c r="B1583" s="297"/>
      <c r="C1583" s="297"/>
      <c r="D1583" s="297"/>
      <c r="E1583" s="297"/>
      <c r="F1583" s="297"/>
      <c r="G1583" s="297"/>
    </row>
    <row r="1584" spans="1:7">
      <c r="A1584" s="297"/>
      <c r="B1584" s="297"/>
      <c r="C1584" s="297"/>
      <c r="D1584" s="297"/>
      <c r="E1584" s="297"/>
      <c r="F1584" s="297"/>
      <c r="G1584" s="297"/>
    </row>
    <row r="1585" spans="5:5">
      <c r="E1585" s="247"/>
    </row>
    <row r="1586" spans="5:5">
      <c r="E1586" s="247"/>
    </row>
    <row r="1587" spans="5:5">
      <c r="E1587" s="247"/>
    </row>
    <row r="1588" spans="5:5">
      <c r="E1588" s="247"/>
    </row>
    <row r="1589" spans="5:5">
      <c r="E1589" s="247"/>
    </row>
    <row r="1590" spans="5:5">
      <c r="E1590" s="247"/>
    </row>
    <row r="1591" spans="5:5">
      <c r="E1591" s="247"/>
    </row>
    <row r="1592" spans="5:5">
      <c r="E1592" s="247"/>
    </row>
    <row r="1593" spans="5:5">
      <c r="E1593" s="247"/>
    </row>
    <row r="1594" spans="5:5">
      <c r="E1594" s="247"/>
    </row>
    <row r="1595" spans="5:5">
      <c r="E1595" s="247"/>
    </row>
    <row r="1596" spans="5:5">
      <c r="E1596" s="247"/>
    </row>
    <row r="1597" spans="5:5">
      <c r="E1597" s="247"/>
    </row>
    <row r="1598" spans="5:5">
      <c r="E1598" s="247"/>
    </row>
    <row r="1599" spans="5:5">
      <c r="E1599" s="247"/>
    </row>
    <row r="1600" spans="5:5">
      <c r="E1600" s="247"/>
    </row>
    <row r="1601" spans="1:5">
      <c r="E1601" s="247"/>
    </row>
    <row r="1602" spans="1:5">
      <c r="E1602" s="247"/>
    </row>
    <row r="1603" spans="1:5">
      <c r="E1603" s="247"/>
    </row>
    <row r="1604" spans="1:5">
      <c r="E1604" s="247"/>
    </row>
    <row r="1605" spans="1:5">
      <c r="E1605" s="247"/>
    </row>
    <row r="1606" spans="1:5">
      <c r="E1606" s="247"/>
    </row>
    <row r="1607" spans="1:5">
      <c r="E1607" s="247"/>
    </row>
    <row r="1608" spans="1:5">
      <c r="E1608" s="247"/>
    </row>
    <row r="1609" spans="1:5">
      <c r="E1609" s="247"/>
    </row>
    <row r="1610" spans="1:5">
      <c r="E1610" s="247"/>
    </row>
    <row r="1611" spans="1:5">
      <c r="E1611" s="247"/>
    </row>
    <row r="1612" spans="1:5">
      <c r="E1612" s="247"/>
    </row>
    <row r="1613" spans="1:5">
      <c r="E1613" s="247"/>
    </row>
    <row r="1614" spans="1:5">
      <c r="E1614" s="247"/>
    </row>
    <row r="1615" spans="1:5">
      <c r="E1615" s="247"/>
    </row>
    <row r="1616" spans="1:5">
      <c r="A1616" s="308"/>
      <c r="B1616" s="308"/>
    </row>
    <row r="1617" spans="1:7">
      <c r="A1617" s="297"/>
      <c r="B1617" s="297"/>
      <c r="C1617" s="309"/>
      <c r="D1617" s="309"/>
      <c r="E1617" s="310"/>
      <c r="F1617" s="309"/>
      <c r="G1617" s="311"/>
    </row>
    <row r="1618" spans="1:7">
      <c r="A1618" s="312"/>
      <c r="B1618" s="312"/>
      <c r="C1618" s="297"/>
      <c r="D1618" s="297"/>
      <c r="E1618" s="313"/>
      <c r="F1618" s="297"/>
      <c r="G1618" s="297"/>
    </row>
    <row r="1619" spans="1:7">
      <c r="A1619" s="297"/>
      <c r="B1619" s="297"/>
      <c r="C1619" s="297"/>
      <c r="D1619" s="297"/>
      <c r="E1619" s="313"/>
      <c r="F1619" s="297"/>
      <c r="G1619" s="297"/>
    </row>
    <row r="1620" spans="1:7">
      <c r="A1620" s="297"/>
      <c r="B1620" s="297"/>
      <c r="C1620" s="297"/>
      <c r="D1620" s="297"/>
      <c r="E1620" s="313"/>
      <c r="F1620" s="297"/>
      <c r="G1620" s="297"/>
    </row>
    <row r="1621" spans="1:7">
      <c r="A1621" s="297"/>
      <c r="B1621" s="297"/>
      <c r="C1621" s="297"/>
      <c r="D1621" s="297"/>
      <c r="E1621" s="313"/>
      <c r="F1621" s="297"/>
      <c r="G1621" s="297"/>
    </row>
    <row r="1622" spans="1:7">
      <c r="A1622" s="297"/>
      <c r="B1622" s="297"/>
      <c r="C1622" s="297"/>
      <c r="D1622" s="297"/>
      <c r="E1622" s="313"/>
      <c r="F1622" s="297"/>
      <c r="G1622" s="297"/>
    </row>
    <row r="1623" spans="1:7">
      <c r="A1623" s="297"/>
      <c r="B1623" s="297"/>
      <c r="C1623" s="297"/>
      <c r="D1623" s="297"/>
      <c r="E1623" s="313"/>
      <c r="F1623" s="297"/>
      <c r="G1623" s="297"/>
    </row>
    <row r="1624" spans="1:7">
      <c r="A1624" s="297"/>
      <c r="B1624" s="297"/>
      <c r="C1624" s="297"/>
      <c r="D1624" s="297"/>
      <c r="E1624" s="313"/>
      <c r="F1624" s="297"/>
      <c r="G1624" s="297"/>
    </row>
    <row r="1625" spans="1:7">
      <c r="A1625" s="297"/>
      <c r="B1625" s="297"/>
      <c r="C1625" s="297"/>
      <c r="D1625" s="297"/>
      <c r="E1625" s="313"/>
      <c r="F1625" s="297"/>
      <c r="G1625" s="297"/>
    </row>
    <row r="1626" spans="1:7">
      <c r="A1626" s="297"/>
      <c r="B1626" s="297"/>
      <c r="C1626" s="297"/>
      <c r="D1626" s="297"/>
      <c r="E1626" s="313"/>
      <c r="F1626" s="297"/>
      <c r="G1626" s="297"/>
    </row>
    <row r="1627" spans="1:7">
      <c r="A1627" s="297"/>
      <c r="B1627" s="297"/>
      <c r="C1627" s="297"/>
      <c r="D1627" s="297"/>
      <c r="E1627" s="313"/>
      <c r="F1627" s="297"/>
      <c r="G1627" s="297"/>
    </row>
    <row r="1628" spans="1:7">
      <c r="A1628" s="297"/>
      <c r="B1628" s="297"/>
      <c r="C1628" s="297"/>
      <c r="D1628" s="297"/>
      <c r="E1628" s="313"/>
      <c r="F1628" s="297"/>
      <c r="G1628" s="297"/>
    </row>
    <row r="1629" spans="1:7">
      <c r="A1629" s="297"/>
      <c r="B1629" s="297"/>
      <c r="C1629" s="297"/>
      <c r="D1629" s="297"/>
      <c r="E1629" s="313"/>
      <c r="F1629" s="297"/>
      <c r="G1629" s="297"/>
    </row>
    <row r="1630" spans="1:7">
      <c r="A1630" s="297"/>
      <c r="B1630" s="297"/>
      <c r="C1630" s="297"/>
      <c r="D1630" s="297"/>
      <c r="E1630" s="313"/>
      <c r="F1630" s="297"/>
      <c r="G1630" s="297"/>
    </row>
  </sheetData>
  <mergeCells count="1049">
    <mergeCell ref="C1543:D1543"/>
    <mergeCell ref="C1544:D1544"/>
    <mergeCell ref="C1545:D1545"/>
    <mergeCell ref="C1546:D1546"/>
    <mergeCell ref="C1547:D1547"/>
    <mergeCell ref="C1548:D1548"/>
    <mergeCell ref="C1537:D1537"/>
    <mergeCell ref="C1538:D1538"/>
    <mergeCell ref="C1539:D1539"/>
    <mergeCell ref="C1540:D1540"/>
    <mergeCell ref="C1541:D1541"/>
    <mergeCell ref="C1542:D1542"/>
    <mergeCell ref="C1531:D1531"/>
    <mergeCell ref="C1532:D1532"/>
    <mergeCell ref="C1533:D1533"/>
    <mergeCell ref="C1534:D1534"/>
    <mergeCell ref="C1535:D1535"/>
    <mergeCell ref="C1536:D1536"/>
    <mergeCell ref="C1525:D1525"/>
    <mergeCell ref="C1526:D1526"/>
    <mergeCell ref="C1527:D1527"/>
    <mergeCell ref="C1528:D1528"/>
    <mergeCell ref="C1529:D1529"/>
    <mergeCell ref="C1530:D1530"/>
    <mergeCell ref="C1519:D1519"/>
    <mergeCell ref="C1520:D1520"/>
    <mergeCell ref="C1521:D1521"/>
    <mergeCell ref="C1522:D1522"/>
    <mergeCell ref="C1523:D1523"/>
    <mergeCell ref="C1524:D1524"/>
    <mergeCell ref="C1513:D1513"/>
    <mergeCell ref="C1514:D1514"/>
    <mergeCell ref="C1515:D1515"/>
    <mergeCell ref="C1516:D1516"/>
    <mergeCell ref="C1517:D1517"/>
    <mergeCell ref="C1518:D1518"/>
    <mergeCell ref="C1507:D1507"/>
    <mergeCell ref="C1508:D1508"/>
    <mergeCell ref="C1509:D1509"/>
    <mergeCell ref="C1510:D1510"/>
    <mergeCell ref="C1511:D1511"/>
    <mergeCell ref="C1512:D1512"/>
    <mergeCell ref="C1501:D1501"/>
    <mergeCell ref="C1502:D1502"/>
    <mergeCell ref="C1503:D1503"/>
    <mergeCell ref="C1504:D1504"/>
    <mergeCell ref="C1505:D1505"/>
    <mergeCell ref="C1506:D1506"/>
    <mergeCell ref="C1495:D1495"/>
    <mergeCell ref="C1496:D1496"/>
    <mergeCell ref="C1497:D1497"/>
    <mergeCell ref="C1498:D1498"/>
    <mergeCell ref="C1499:D1499"/>
    <mergeCell ref="C1500:D1500"/>
    <mergeCell ref="C1489:D1489"/>
    <mergeCell ref="C1490:D1490"/>
    <mergeCell ref="C1491:D1491"/>
    <mergeCell ref="C1492:D1492"/>
    <mergeCell ref="C1493:D1493"/>
    <mergeCell ref="C1494:D1494"/>
    <mergeCell ref="C1473:D1473"/>
    <mergeCell ref="C1475:D1475"/>
    <mergeCell ref="C1477:D1477"/>
    <mergeCell ref="C1484:D1484"/>
    <mergeCell ref="C1485:D1485"/>
    <mergeCell ref="C1486:D1486"/>
    <mergeCell ref="C1487:D1487"/>
    <mergeCell ref="C1488:D1488"/>
    <mergeCell ref="C1467:D1467"/>
    <mergeCell ref="C1468:D1468"/>
    <mergeCell ref="C1469:D1469"/>
    <mergeCell ref="C1470:D1470"/>
    <mergeCell ref="C1471:D1471"/>
    <mergeCell ref="C1472:D1472"/>
    <mergeCell ref="C1430:D1430"/>
    <mergeCell ref="C1433:D1433"/>
    <mergeCell ref="C1434:D1434"/>
    <mergeCell ref="C1435:D1435"/>
    <mergeCell ref="C1399:D1399"/>
    <mergeCell ref="C1400:D1400"/>
    <mergeCell ref="C1401:D1401"/>
    <mergeCell ref="C1402:D1402"/>
    <mergeCell ref="C1404:D1404"/>
    <mergeCell ref="C1393:D1393"/>
    <mergeCell ref="C1394:D1394"/>
    <mergeCell ref="C1395:D1395"/>
    <mergeCell ref="C1396:D1396"/>
    <mergeCell ref="C1397:D1397"/>
    <mergeCell ref="C1398:D1398"/>
    <mergeCell ref="C1387:D1387"/>
    <mergeCell ref="C1388:D1388"/>
    <mergeCell ref="C1389:D1389"/>
    <mergeCell ref="C1390:D1390"/>
    <mergeCell ref="C1391:D1391"/>
    <mergeCell ref="C1392:D1392"/>
    <mergeCell ref="C1381:D1381"/>
    <mergeCell ref="C1382:D1382"/>
    <mergeCell ref="C1383:D1383"/>
    <mergeCell ref="C1384:D1384"/>
    <mergeCell ref="C1385:D1385"/>
    <mergeCell ref="C1386:D1386"/>
    <mergeCell ref="C1375:D1375"/>
    <mergeCell ref="C1376:D1376"/>
    <mergeCell ref="C1377:D1377"/>
    <mergeCell ref="C1378:D1378"/>
    <mergeCell ref="C1379:D1379"/>
    <mergeCell ref="C1380:D1380"/>
    <mergeCell ref="C1369:D1369"/>
    <mergeCell ref="C1370:D1370"/>
    <mergeCell ref="C1371:D1371"/>
    <mergeCell ref="C1372:D1372"/>
    <mergeCell ref="C1373:D1373"/>
    <mergeCell ref="C1374:D1374"/>
    <mergeCell ref="C1363:D1363"/>
    <mergeCell ref="C1364:D1364"/>
    <mergeCell ref="C1365:D1365"/>
    <mergeCell ref="C1366:D1366"/>
    <mergeCell ref="C1367:D1367"/>
    <mergeCell ref="C1368:D1368"/>
    <mergeCell ref="C1349:D1349"/>
    <mergeCell ref="C1350:D1350"/>
    <mergeCell ref="C1352:D1352"/>
    <mergeCell ref="C1356:D1356"/>
    <mergeCell ref="C1357:D1357"/>
    <mergeCell ref="C1358:D1358"/>
    <mergeCell ref="C1359:D1359"/>
    <mergeCell ref="C1360:D1360"/>
    <mergeCell ref="C1343:D1343"/>
    <mergeCell ref="C1344:D1344"/>
    <mergeCell ref="C1345:D1345"/>
    <mergeCell ref="C1346:D1346"/>
    <mergeCell ref="C1347:D1347"/>
    <mergeCell ref="C1348:D1348"/>
    <mergeCell ref="C1333:D1333"/>
    <mergeCell ref="C1335:D1335"/>
    <mergeCell ref="C1336:D1336"/>
    <mergeCell ref="C1337:D1337"/>
    <mergeCell ref="C1338:D1338"/>
    <mergeCell ref="C1339:D1339"/>
    <mergeCell ref="C1341:D1341"/>
    <mergeCell ref="C1342:D1342"/>
    <mergeCell ref="C1322:D1322"/>
    <mergeCell ref="C1323:D1323"/>
    <mergeCell ref="C1324:D1324"/>
    <mergeCell ref="C1325:D1325"/>
    <mergeCell ref="C1326:D1326"/>
    <mergeCell ref="C1328:D1328"/>
    <mergeCell ref="C1314:D1314"/>
    <mergeCell ref="C1315:D1315"/>
    <mergeCell ref="C1316:D1316"/>
    <mergeCell ref="C1319:D1319"/>
    <mergeCell ref="C1320:D1320"/>
    <mergeCell ref="C1321:D1321"/>
    <mergeCell ref="C1308:D1308"/>
    <mergeCell ref="C1309:D1309"/>
    <mergeCell ref="C1310:D1310"/>
    <mergeCell ref="C1311:D1311"/>
    <mergeCell ref="C1312:D1312"/>
    <mergeCell ref="C1313:D1313"/>
    <mergeCell ref="C1302:D1302"/>
    <mergeCell ref="C1303:D1303"/>
    <mergeCell ref="C1304:D1304"/>
    <mergeCell ref="C1305:D1305"/>
    <mergeCell ref="C1306:D1306"/>
    <mergeCell ref="C1307:D1307"/>
    <mergeCell ref="C1288:D1288"/>
    <mergeCell ref="C1289:D1289"/>
    <mergeCell ref="C1291:D1291"/>
    <mergeCell ref="C1293:D1293"/>
    <mergeCell ref="C1298:D1298"/>
    <mergeCell ref="C1299:D1299"/>
    <mergeCell ref="C1300:D1300"/>
    <mergeCell ref="C1301:D1301"/>
    <mergeCell ref="C1282:D1282"/>
    <mergeCell ref="C1283:D1283"/>
    <mergeCell ref="C1284:D1284"/>
    <mergeCell ref="C1285:D1285"/>
    <mergeCell ref="C1286:D1286"/>
    <mergeCell ref="C1287:D1287"/>
    <mergeCell ref="C1276:D1276"/>
    <mergeCell ref="C1277:D1277"/>
    <mergeCell ref="C1278:D1278"/>
    <mergeCell ref="C1279:D1279"/>
    <mergeCell ref="C1280:D1280"/>
    <mergeCell ref="C1281:D1281"/>
    <mergeCell ref="C1267:D1267"/>
    <mergeCell ref="C1268:D1268"/>
    <mergeCell ref="C1269:D1269"/>
    <mergeCell ref="C1270:D1270"/>
    <mergeCell ref="C1272:D1272"/>
    <mergeCell ref="C1274:D1274"/>
    <mergeCell ref="C1260:D1260"/>
    <mergeCell ref="C1261:D1261"/>
    <mergeCell ref="C1263:D1263"/>
    <mergeCell ref="C1264:D1264"/>
    <mergeCell ref="C1265:D1265"/>
    <mergeCell ref="C1266:D1266"/>
    <mergeCell ref="C1251:D1251"/>
    <mergeCell ref="C1253:D1253"/>
    <mergeCell ref="C1255:D1255"/>
    <mergeCell ref="C1256:D1256"/>
    <mergeCell ref="C1257:D1257"/>
    <mergeCell ref="C1258:D1258"/>
    <mergeCell ref="C1238:D1238"/>
    <mergeCell ref="C1239:D1239"/>
    <mergeCell ref="C1240:D1240"/>
    <mergeCell ref="C1245:D1245"/>
    <mergeCell ref="C1246:D1246"/>
    <mergeCell ref="C1247:D1247"/>
    <mergeCell ref="C1249:D1249"/>
    <mergeCell ref="C1250:D1250"/>
    <mergeCell ref="C1232:D1232"/>
    <mergeCell ref="C1233:D1233"/>
    <mergeCell ref="C1234:D1234"/>
    <mergeCell ref="C1235:D1235"/>
    <mergeCell ref="C1236:D1236"/>
    <mergeCell ref="C1237:D1237"/>
    <mergeCell ref="C1225:D1225"/>
    <mergeCell ref="C1226:D1226"/>
    <mergeCell ref="C1228:D1228"/>
    <mergeCell ref="C1229:D1229"/>
    <mergeCell ref="C1230:D1230"/>
    <mergeCell ref="C1231:D1231"/>
    <mergeCell ref="C1218:D1218"/>
    <mergeCell ref="C1219:D1219"/>
    <mergeCell ref="C1221:D1221"/>
    <mergeCell ref="C1222:D1222"/>
    <mergeCell ref="C1223:D1223"/>
    <mergeCell ref="C1224:D1224"/>
    <mergeCell ref="C1210:D1210"/>
    <mergeCell ref="C1211:D1211"/>
    <mergeCell ref="C1213:D1213"/>
    <mergeCell ref="C1214:D1214"/>
    <mergeCell ref="C1215:D1215"/>
    <mergeCell ref="C1217:D1217"/>
    <mergeCell ref="C1202:D1202"/>
    <mergeCell ref="C1203:D1203"/>
    <mergeCell ref="C1205:D1205"/>
    <mergeCell ref="C1206:D1206"/>
    <mergeCell ref="C1207:D1207"/>
    <mergeCell ref="C1208:D1208"/>
    <mergeCell ref="C1196:D1196"/>
    <mergeCell ref="C1197:D1197"/>
    <mergeCell ref="C1198:D1198"/>
    <mergeCell ref="C1199:D1199"/>
    <mergeCell ref="C1200:D1200"/>
    <mergeCell ref="C1201:D1201"/>
    <mergeCell ref="C1190:D1190"/>
    <mergeCell ref="C1191:D1191"/>
    <mergeCell ref="C1192:D1192"/>
    <mergeCell ref="C1193:D1193"/>
    <mergeCell ref="C1194:D1194"/>
    <mergeCell ref="C1195:D1195"/>
    <mergeCell ref="C1184:D1184"/>
    <mergeCell ref="C1185:D1185"/>
    <mergeCell ref="C1186:D1186"/>
    <mergeCell ref="C1187:D1187"/>
    <mergeCell ref="C1188:D1188"/>
    <mergeCell ref="C1189:D1189"/>
    <mergeCell ref="C1178:D1178"/>
    <mergeCell ref="C1179:D1179"/>
    <mergeCell ref="C1180:D1180"/>
    <mergeCell ref="C1181:D1181"/>
    <mergeCell ref="C1182:D1182"/>
    <mergeCell ref="C1183:D1183"/>
    <mergeCell ref="C1172:D1172"/>
    <mergeCell ref="C1173:D1173"/>
    <mergeCell ref="C1174:D1174"/>
    <mergeCell ref="C1175:D1175"/>
    <mergeCell ref="C1176:D1176"/>
    <mergeCell ref="C1177:D1177"/>
    <mergeCell ref="C1166:D1166"/>
    <mergeCell ref="C1167:D1167"/>
    <mergeCell ref="C1168:D1168"/>
    <mergeCell ref="C1169:D1169"/>
    <mergeCell ref="C1170:D1170"/>
    <mergeCell ref="C1171:D1171"/>
    <mergeCell ref="C1159:D1159"/>
    <mergeCell ref="C1161:D1161"/>
    <mergeCell ref="C1162:D1162"/>
    <mergeCell ref="C1163:D1163"/>
    <mergeCell ref="C1164:D1164"/>
    <mergeCell ref="C1165:D1165"/>
    <mergeCell ref="C1151:D1151"/>
    <mergeCell ref="C1153:D1153"/>
    <mergeCell ref="C1154:D1154"/>
    <mergeCell ref="C1155:D1155"/>
    <mergeCell ref="C1157:D1157"/>
    <mergeCell ref="C1158:D1158"/>
    <mergeCell ref="C1143:D1143"/>
    <mergeCell ref="C1144:D1144"/>
    <mergeCell ref="C1145:D1145"/>
    <mergeCell ref="C1146:D1146"/>
    <mergeCell ref="C1147:D1147"/>
    <mergeCell ref="C1149:D1149"/>
    <mergeCell ref="C1137:D1137"/>
    <mergeCell ref="C1138:D1138"/>
    <mergeCell ref="C1139:D1139"/>
    <mergeCell ref="C1140:D1140"/>
    <mergeCell ref="C1141:D1141"/>
    <mergeCell ref="C1142:D1142"/>
    <mergeCell ref="C1131:D1131"/>
    <mergeCell ref="C1132:D1132"/>
    <mergeCell ref="C1133:D1133"/>
    <mergeCell ref="C1134:D1134"/>
    <mergeCell ref="C1135:D1135"/>
    <mergeCell ref="C1136:D1136"/>
    <mergeCell ref="C1084:D1084"/>
    <mergeCell ref="C1085:D1085"/>
    <mergeCell ref="C1125:D1125"/>
    <mergeCell ref="C1127:D1127"/>
    <mergeCell ref="C1129:D1129"/>
    <mergeCell ref="C1130:D1130"/>
    <mergeCell ref="C1077:D1077"/>
    <mergeCell ref="C1078:D1078"/>
    <mergeCell ref="C1079:D1079"/>
    <mergeCell ref="C1080:D1080"/>
    <mergeCell ref="C1081:D1081"/>
    <mergeCell ref="C1083:D1083"/>
    <mergeCell ref="C1069:D1069"/>
    <mergeCell ref="C1070:D1070"/>
    <mergeCell ref="C1071:D1071"/>
    <mergeCell ref="C1072:D1072"/>
    <mergeCell ref="C1073:D1073"/>
    <mergeCell ref="C1074:D1074"/>
    <mergeCell ref="C1075:D1075"/>
    <mergeCell ref="C1076:D1076"/>
    <mergeCell ref="C1056:D1056"/>
    <mergeCell ref="C1057:D1057"/>
    <mergeCell ref="C1058:D1058"/>
    <mergeCell ref="C1059:D1059"/>
    <mergeCell ref="C1060:D1060"/>
    <mergeCell ref="C1061:D1061"/>
    <mergeCell ref="C1062:D1062"/>
    <mergeCell ref="C1063:D1063"/>
    <mergeCell ref="C1064:D1064"/>
    <mergeCell ref="C1020:D1020"/>
    <mergeCell ref="C1006:D1006"/>
    <mergeCell ref="C1008:D1008"/>
    <mergeCell ref="C988:D988"/>
    <mergeCell ref="C990:D990"/>
    <mergeCell ref="C992:D992"/>
    <mergeCell ref="C994:D994"/>
    <mergeCell ref="C999:D999"/>
    <mergeCell ref="C1001:D1001"/>
    <mergeCell ref="C1003:D1003"/>
    <mergeCell ref="C1005:D1005"/>
    <mergeCell ref="C979:D979"/>
    <mergeCell ref="C980:D980"/>
    <mergeCell ref="C981:D981"/>
    <mergeCell ref="C983:D983"/>
    <mergeCell ref="C985:D985"/>
    <mergeCell ref="C986:D986"/>
    <mergeCell ref="C971:D971"/>
    <mergeCell ref="C972:D972"/>
    <mergeCell ref="C973:D973"/>
    <mergeCell ref="C974:D974"/>
    <mergeCell ref="C976:D976"/>
    <mergeCell ref="C978:D978"/>
    <mergeCell ref="C965:D965"/>
    <mergeCell ref="C966:D966"/>
    <mergeCell ref="C967:D967"/>
    <mergeCell ref="C968:D968"/>
    <mergeCell ref="C969:D969"/>
    <mergeCell ref="C970:D970"/>
    <mergeCell ref="C959:D959"/>
    <mergeCell ref="C960:D960"/>
    <mergeCell ref="C961:D961"/>
    <mergeCell ref="C962:D962"/>
    <mergeCell ref="C963:D963"/>
    <mergeCell ref="C964:D964"/>
    <mergeCell ref="C953:D953"/>
    <mergeCell ref="C954:D954"/>
    <mergeCell ref="C955:D955"/>
    <mergeCell ref="C956:D956"/>
    <mergeCell ref="C957:D957"/>
    <mergeCell ref="C958:D958"/>
    <mergeCell ref="C947:D947"/>
    <mergeCell ref="C948:D948"/>
    <mergeCell ref="C949:D949"/>
    <mergeCell ref="C950:D950"/>
    <mergeCell ref="C951:D951"/>
    <mergeCell ref="C952:D952"/>
    <mergeCell ref="C941:D941"/>
    <mergeCell ref="C942:D942"/>
    <mergeCell ref="C943:D943"/>
    <mergeCell ref="C944:D944"/>
    <mergeCell ref="C945:D945"/>
    <mergeCell ref="C946:D946"/>
    <mergeCell ref="C935:D935"/>
    <mergeCell ref="C936:D936"/>
    <mergeCell ref="C937:D937"/>
    <mergeCell ref="C938:D938"/>
    <mergeCell ref="C939:D939"/>
    <mergeCell ref="C940:D940"/>
    <mergeCell ref="C929:D929"/>
    <mergeCell ref="C930:D930"/>
    <mergeCell ref="C931:D931"/>
    <mergeCell ref="C932:D932"/>
    <mergeCell ref="C933:D933"/>
    <mergeCell ref="C934:D934"/>
    <mergeCell ref="C921:D921"/>
    <mergeCell ref="C923:D923"/>
    <mergeCell ref="C924:D924"/>
    <mergeCell ref="C925:D925"/>
    <mergeCell ref="C927:D927"/>
    <mergeCell ref="C928:D928"/>
    <mergeCell ref="C914:D914"/>
    <mergeCell ref="C915:D915"/>
    <mergeCell ref="C917:D917"/>
    <mergeCell ref="C918:D918"/>
    <mergeCell ref="C919:D919"/>
    <mergeCell ref="C920:D920"/>
    <mergeCell ref="C908:D908"/>
    <mergeCell ref="C909:D909"/>
    <mergeCell ref="C910:D910"/>
    <mergeCell ref="C911:D911"/>
    <mergeCell ref="C912:D912"/>
    <mergeCell ref="C913:D913"/>
    <mergeCell ref="C900:D900"/>
    <mergeCell ref="C901:D901"/>
    <mergeCell ref="C903:D903"/>
    <mergeCell ref="C904:D904"/>
    <mergeCell ref="C906:D906"/>
    <mergeCell ref="C907:D907"/>
    <mergeCell ref="C886:D886"/>
    <mergeCell ref="C891:D891"/>
    <mergeCell ref="C892:D892"/>
    <mergeCell ref="C894:D894"/>
    <mergeCell ref="C896:D896"/>
    <mergeCell ref="C897:D897"/>
    <mergeCell ref="C898:D898"/>
    <mergeCell ref="C899:D899"/>
    <mergeCell ref="C878:D878"/>
    <mergeCell ref="C879:D879"/>
    <mergeCell ref="C880:D880"/>
    <mergeCell ref="C882:D882"/>
    <mergeCell ref="C884:D884"/>
    <mergeCell ref="C885:D885"/>
    <mergeCell ref="C870:D870"/>
    <mergeCell ref="C871:D871"/>
    <mergeCell ref="C872:D872"/>
    <mergeCell ref="C874:D874"/>
    <mergeCell ref="C876:D876"/>
    <mergeCell ref="C877:D877"/>
    <mergeCell ref="C863:D863"/>
    <mergeCell ref="C864:D864"/>
    <mergeCell ref="C865:D865"/>
    <mergeCell ref="C866:D866"/>
    <mergeCell ref="C868:D868"/>
    <mergeCell ref="C869:D869"/>
    <mergeCell ref="C857:D857"/>
    <mergeCell ref="C858:D858"/>
    <mergeCell ref="C859:D859"/>
    <mergeCell ref="C860:D860"/>
    <mergeCell ref="C861:D861"/>
    <mergeCell ref="C862:D862"/>
    <mergeCell ref="C845:D845"/>
    <mergeCell ref="C850:D850"/>
    <mergeCell ref="C851:D851"/>
    <mergeCell ref="C852:D852"/>
    <mergeCell ref="C853:D853"/>
    <mergeCell ref="C854:D854"/>
    <mergeCell ref="C855:D855"/>
    <mergeCell ref="C856:D856"/>
    <mergeCell ref="C835:D835"/>
    <mergeCell ref="C836:D836"/>
    <mergeCell ref="C839:D839"/>
    <mergeCell ref="C841:D841"/>
    <mergeCell ref="C842:D842"/>
    <mergeCell ref="C844:D844"/>
    <mergeCell ref="C829:D829"/>
    <mergeCell ref="C830:D830"/>
    <mergeCell ref="C831:D831"/>
    <mergeCell ref="C832:D832"/>
    <mergeCell ref="C833:D833"/>
    <mergeCell ref="C834:D834"/>
    <mergeCell ref="C823:D823"/>
    <mergeCell ref="C824:D824"/>
    <mergeCell ref="C825:D825"/>
    <mergeCell ref="C826:D826"/>
    <mergeCell ref="C827:D827"/>
    <mergeCell ref="C828:D828"/>
    <mergeCell ref="C817:D817"/>
    <mergeCell ref="C818:D818"/>
    <mergeCell ref="C819:D819"/>
    <mergeCell ref="C820:D820"/>
    <mergeCell ref="C821:D821"/>
    <mergeCell ref="C822:D822"/>
    <mergeCell ref="C807:D807"/>
    <mergeCell ref="C809:D809"/>
    <mergeCell ref="C810:D810"/>
    <mergeCell ref="C814:D814"/>
    <mergeCell ref="C815:D815"/>
    <mergeCell ref="C816:D816"/>
    <mergeCell ref="C801:D801"/>
    <mergeCell ref="C802:D802"/>
    <mergeCell ref="C803:D803"/>
    <mergeCell ref="C804:D804"/>
    <mergeCell ref="C805:D805"/>
    <mergeCell ref="C806:D806"/>
    <mergeCell ref="C795:D795"/>
    <mergeCell ref="C796:D796"/>
    <mergeCell ref="C797:D797"/>
    <mergeCell ref="C798:D798"/>
    <mergeCell ref="C799:D799"/>
    <mergeCell ref="C800:D800"/>
    <mergeCell ref="C789:D789"/>
    <mergeCell ref="C790:D790"/>
    <mergeCell ref="C791:D791"/>
    <mergeCell ref="C792:D792"/>
    <mergeCell ref="C793:D793"/>
    <mergeCell ref="C794:D794"/>
    <mergeCell ref="C783:D783"/>
    <mergeCell ref="C784:D784"/>
    <mergeCell ref="C785:D785"/>
    <mergeCell ref="C786:D786"/>
    <mergeCell ref="C787:D787"/>
    <mergeCell ref="C788:D788"/>
    <mergeCell ref="C777:D777"/>
    <mergeCell ref="C778:D778"/>
    <mergeCell ref="C779:D779"/>
    <mergeCell ref="C780:D780"/>
    <mergeCell ref="C781:D781"/>
    <mergeCell ref="C782:D782"/>
    <mergeCell ref="C763:D763"/>
    <mergeCell ref="C765:D765"/>
    <mergeCell ref="C772:D772"/>
    <mergeCell ref="C773:D773"/>
    <mergeCell ref="C775:D775"/>
    <mergeCell ref="C776:D776"/>
    <mergeCell ref="C756:D756"/>
    <mergeCell ref="C757:D757"/>
    <mergeCell ref="C759:D759"/>
    <mergeCell ref="C760:D760"/>
    <mergeCell ref="C761:D761"/>
    <mergeCell ref="C762:D762"/>
    <mergeCell ref="C745:D745"/>
    <mergeCell ref="C747:D747"/>
    <mergeCell ref="C749:D749"/>
    <mergeCell ref="C750:D750"/>
    <mergeCell ref="C752:D752"/>
    <mergeCell ref="C754:D754"/>
    <mergeCell ref="C734:D734"/>
    <mergeCell ref="C736:D736"/>
    <mergeCell ref="C738:D738"/>
    <mergeCell ref="C740:D740"/>
    <mergeCell ref="C742:D742"/>
    <mergeCell ref="C743:D743"/>
    <mergeCell ref="C722:D722"/>
    <mergeCell ref="C723:D723"/>
    <mergeCell ref="C725:D725"/>
    <mergeCell ref="C727:D727"/>
    <mergeCell ref="C729:D729"/>
    <mergeCell ref="C732:D732"/>
    <mergeCell ref="C707:D707"/>
    <mergeCell ref="C709:D709"/>
    <mergeCell ref="C711:D711"/>
    <mergeCell ref="C713:D713"/>
    <mergeCell ref="C715:D715"/>
    <mergeCell ref="C717:D717"/>
    <mergeCell ref="C718:D718"/>
    <mergeCell ref="C720:D720"/>
    <mergeCell ref="C695:D695"/>
    <mergeCell ref="C696:D696"/>
    <mergeCell ref="C698:D698"/>
    <mergeCell ref="C699:D699"/>
    <mergeCell ref="C701:D701"/>
    <mergeCell ref="C703:D703"/>
    <mergeCell ref="C684:D684"/>
    <mergeCell ref="C685:D685"/>
    <mergeCell ref="C687:D687"/>
    <mergeCell ref="C689:D689"/>
    <mergeCell ref="C691:D691"/>
    <mergeCell ref="C674:D674"/>
    <mergeCell ref="C676:D676"/>
    <mergeCell ref="C678:D678"/>
    <mergeCell ref="C680:D680"/>
    <mergeCell ref="C681:D681"/>
    <mergeCell ref="C682:D682"/>
    <mergeCell ref="C667:D667"/>
    <mergeCell ref="C669:D669"/>
    <mergeCell ref="C670:D670"/>
    <mergeCell ref="C671:D671"/>
    <mergeCell ref="C672:D672"/>
    <mergeCell ref="C673:D673"/>
    <mergeCell ref="C658:D658"/>
    <mergeCell ref="C660:D660"/>
    <mergeCell ref="C662:D662"/>
    <mergeCell ref="C663:D663"/>
    <mergeCell ref="C664:D664"/>
    <mergeCell ref="C665:D665"/>
    <mergeCell ref="C651:D651"/>
    <mergeCell ref="C652:D652"/>
    <mergeCell ref="C653:D653"/>
    <mergeCell ref="C654:D654"/>
    <mergeCell ref="C656:D656"/>
    <mergeCell ref="C657:D657"/>
    <mergeCell ref="C637:D637"/>
    <mergeCell ref="C641:D641"/>
    <mergeCell ref="C643:D643"/>
    <mergeCell ref="C645:D645"/>
    <mergeCell ref="C646:D646"/>
    <mergeCell ref="C648:D648"/>
    <mergeCell ref="C649:D649"/>
    <mergeCell ref="C650:D650"/>
    <mergeCell ref="C623:D623"/>
    <mergeCell ref="C624:D624"/>
    <mergeCell ref="C626:D626"/>
    <mergeCell ref="C630:D630"/>
    <mergeCell ref="C632:D632"/>
    <mergeCell ref="C634:D634"/>
    <mergeCell ref="C636:D636"/>
    <mergeCell ref="C613:D613"/>
    <mergeCell ref="C614:D614"/>
    <mergeCell ref="C615:D615"/>
    <mergeCell ref="C617:D617"/>
    <mergeCell ref="C619:D619"/>
    <mergeCell ref="C607:D607"/>
    <mergeCell ref="C608:D608"/>
    <mergeCell ref="C609:D609"/>
    <mergeCell ref="C610:D610"/>
    <mergeCell ref="C611:D611"/>
    <mergeCell ref="C612:D612"/>
    <mergeCell ref="C601:D601"/>
    <mergeCell ref="C602:D602"/>
    <mergeCell ref="C603:D603"/>
    <mergeCell ref="C604:D604"/>
    <mergeCell ref="C605:D605"/>
    <mergeCell ref="C606:D606"/>
    <mergeCell ref="C595:D595"/>
    <mergeCell ref="C596:D596"/>
    <mergeCell ref="C597:D597"/>
    <mergeCell ref="C598:D598"/>
    <mergeCell ref="C599:D599"/>
    <mergeCell ref="C600:D600"/>
    <mergeCell ref="C588:D588"/>
    <mergeCell ref="C589:D589"/>
    <mergeCell ref="C590:D590"/>
    <mergeCell ref="C592:D592"/>
    <mergeCell ref="C593:D593"/>
    <mergeCell ref="C594:D594"/>
    <mergeCell ref="C582:D582"/>
    <mergeCell ref="C583:D583"/>
    <mergeCell ref="C584:D584"/>
    <mergeCell ref="C585:D585"/>
    <mergeCell ref="C586:D586"/>
    <mergeCell ref="C587:D587"/>
    <mergeCell ref="C575:D575"/>
    <mergeCell ref="C576:D576"/>
    <mergeCell ref="C578:D578"/>
    <mergeCell ref="C579:D579"/>
    <mergeCell ref="C580:D580"/>
    <mergeCell ref="C581:D581"/>
    <mergeCell ref="C569:D569"/>
    <mergeCell ref="C570:D570"/>
    <mergeCell ref="C571:D571"/>
    <mergeCell ref="C572:D572"/>
    <mergeCell ref="C573:D573"/>
    <mergeCell ref="C574:D574"/>
    <mergeCell ref="C558:D558"/>
    <mergeCell ref="C560:D560"/>
    <mergeCell ref="C561:D561"/>
    <mergeCell ref="C563:D563"/>
    <mergeCell ref="C565:D565"/>
    <mergeCell ref="C566:D566"/>
    <mergeCell ref="C567:D567"/>
    <mergeCell ref="C568:D568"/>
    <mergeCell ref="C547:D547"/>
    <mergeCell ref="C549:D549"/>
    <mergeCell ref="C550:D550"/>
    <mergeCell ref="C551:D551"/>
    <mergeCell ref="C552:D552"/>
    <mergeCell ref="C554:D554"/>
    <mergeCell ref="C530:D530"/>
    <mergeCell ref="C531:D531"/>
    <mergeCell ref="C536:D536"/>
    <mergeCell ref="C538:D538"/>
    <mergeCell ref="C541:D541"/>
    <mergeCell ref="C544:D544"/>
    <mergeCell ref="C545:D545"/>
    <mergeCell ref="C546:D546"/>
    <mergeCell ref="C523:D523"/>
    <mergeCell ref="C524:D524"/>
    <mergeCell ref="C526:D526"/>
    <mergeCell ref="C527:D527"/>
    <mergeCell ref="C528:D528"/>
    <mergeCell ref="C529:D529"/>
    <mergeCell ref="C515:D515"/>
    <mergeCell ref="C516:D516"/>
    <mergeCell ref="C517:D517"/>
    <mergeCell ref="C518:D518"/>
    <mergeCell ref="C521:D521"/>
    <mergeCell ref="C522:D522"/>
    <mergeCell ref="C505:D505"/>
    <mergeCell ref="C506:D506"/>
    <mergeCell ref="C507:D507"/>
    <mergeCell ref="C508:D508"/>
    <mergeCell ref="C510:D510"/>
    <mergeCell ref="C511:D511"/>
    <mergeCell ref="C512:D512"/>
    <mergeCell ref="C513:D513"/>
    <mergeCell ref="C492:D492"/>
    <mergeCell ref="C493:D493"/>
    <mergeCell ref="C495:D495"/>
    <mergeCell ref="C496:D496"/>
    <mergeCell ref="C499:D499"/>
    <mergeCell ref="C501:D501"/>
    <mergeCell ref="C445:D445"/>
    <mergeCell ref="C447:D447"/>
    <mergeCell ref="C449:D449"/>
    <mergeCell ref="C451:D451"/>
    <mergeCell ref="C453:D453"/>
    <mergeCell ref="C436:D436"/>
    <mergeCell ref="C438:D438"/>
    <mergeCell ref="C439:D439"/>
    <mergeCell ref="C440:D440"/>
    <mergeCell ref="C441:D441"/>
    <mergeCell ref="C443:D443"/>
    <mergeCell ref="C428:D428"/>
    <mergeCell ref="C431:D431"/>
    <mergeCell ref="C432:D432"/>
    <mergeCell ref="C433:D433"/>
    <mergeCell ref="C434:D434"/>
    <mergeCell ref="C435:D435"/>
    <mergeCell ref="C422:D422"/>
    <mergeCell ref="C423:D423"/>
    <mergeCell ref="C424:D424"/>
    <mergeCell ref="C425:D425"/>
    <mergeCell ref="C426:D426"/>
    <mergeCell ref="C427:D427"/>
    <mergeCell ref="C416:D416"/>
    <mergeCell ref="C417:D417"/>
    <mergeCell ref="C418:D418"/>
    <mergeCell ref="C419:D419"/>
    <mergeCell ref="C420:D420"/>
    <mergeCell ref="C421:D421"/>
    <mergeCell ref="C410:D410"/>
    <mergeCell ref="C411:D411"/>
    <mergeCell ref="C412:D412"/>
    <mergeCell ref="C413:D413"/>
    <mergeCell ref="C414:D414"/>
    <mergeCell ref="C415:D415"/>
    <mergeCell ref="C402:D402"/>
    <mergeCell ref="C403:D403"/>
    <mergeCell ref="C404:D404"/>
    <mergeCell ref="C405:D405"/>
    <mergeCell ref="C408:D408"/>
    <mergeCell ref="C409:D409"/>
    <mergeCell ref="C396:D396"/>
    <mergeCell ref="C397:D397"/>
    <mergeCell ref="C398:D398"/>
    <mergeCell ref="C399:D399"/>
    <mergeCell ref="C400:D400"/>
    <mergeCell ref="C401:D401"/>
    <mergeCell ref="C390:D390"/>
    <mergeCell ref="C391:D391"/>
    <mergeCell ref="C392:D392"/>
    <mergeCell ref="C393:D393"/>
    <mergeCell ref="C394:D394"/>
    <mergeCell ref="C395:D395"/>
    <mergeCell ref="C384:D384"/>
    <mergeCell ref="C385:D385"/>
    <mergeCell ref="C386:D386"/>
    <mergeCell ref="C387:D387"/>
    <mergeCell ref="C388:D388"/>
    <mergeCell ref="C389:D389"/>
    <mergeCell ref="C378:D378"/>
    <mergeCell ref="C379:D379"/>
    <mergeCell ref="C380:D380"/>
    <mergeCell ref="C381:D381"/>
    <mergeCell ref="C382:D382"/>
    <mergeCell ref="C383:D383"/>
    <mergeCell ref="C372:D372"/>
    <mergeCell ref="C373:D373"/>
    <mergeCell ref="C374:D374"/>
    <mergeCell ref="C375:D375"/>
    <mergeCell ref="C376:D376"/>
    <mergeCell ref="C377:D377"/>
    <mergeCell ref="C366:D366"/>
    <mergeCell ref="C367:D367"/>
    <mergeCell ref="C368:D368"/>
    <mergeCell ref="C369:D369"/>
    <mergeCell ref="C370:D370"/>
    <mergeCell ref="C371:D371"/>
    <mergeCell ref="C360:D360"/>
    <mergeCell ref="C361:D361"/>
    <mergeCell ref="C362:D362"/>
    <mergeCell ref="C363:D363"/>
    <mergeCell ref="C364:D364"/>
    <mergeCell ref="C365:D365"/>
    <mergeCell ref="C354:D354"/>
    <mergeCell ref="C355:D355"/>
    <mergeCell ref="C356:D356"/>
    <mergeCell ref="C357:D357"/>
    <mergeCell ref="C358:D358"/>
    <mergeCell ref="C359:D359"/>
    <mergeCell ref="C347:D347"/>
    <mergeCell ref="C349:D349"/>
    <mergeCell ref="C350:D350"/>
    <mergeCell ref="C351:D351"/>
    <mergeCell ref="C352:D352"/>
    <mergeCell ref="C353:D353"/>
    <mergeCell ref="C341:D341"/>
    <mergeCell ref="C342:D342"/>
    <mergeCell ref="C343:D343"/>
    <mergeCell ref="C344:D344"/>
    <mergeCell ref="C345:D345"/>
    <mergeCell ref="C346:D346"/>
    <mergeCell ref="C335:D335"/>
    <mergeCell ref="C336:D336"/>
    <mergeCell ref="C337:D337"/>
    <mergeCell ref="C338:D338"/>
    <mergeCell ref="C339:D339"/>
    <mergeCell ref="C340:D340"/>
    <mergeCell ref="C329:D329"/>
    <mergeCell ref="C330:D330"/>
    <mergeCell ref="C331:D331"/>
    <mergeCell ref="C332:D332"/>
    <mergeCell ref="C333:D333"/>
    <mergeCell ref="C334:D334"/>
    <mergeCell ref="C323:D323"/>
    <mergeCell ref="C324:D324"/>
    <mergeCell ref="C325:D325"/>
    <mergeCell ref="C326:D326"/>
    <mergeCell ref="C327:D327"/>
    <mergeCell ref="C328:D328"/>
    <mergeCell ref="C317:D317"/>
    <mergeCell ref="C318:D318"/>
    <mergeCell ref="C319:D319"/>
    <mergeCell ref="C320:D320"/>
    <mergeCell ref="C321:D321"/>
    <mergeCell ref="C322:D322"/>
    <mergeCell ref="C311:D311"/>
    <mergeCell ref="C312:D312"/>
    <mergeCell ref="C313:D313"/>
    <mergeCell ref="C314:D314"/>
    <mergeCell ref="C315:D315"/>
    <mergeCell ref="C316:D316"/>
    <mergeCell ref="C305:D305"/>
    <mergeCell ref="C306:D306"/>
    <mergeCell ref="C307:D307"/>
    <mergeCell ref="C308:D308"/>
    <mergeCell ref="C309:D309"/>
    <mergeCell ref="C310:D310"/>
    <mergeCell ref="C299:D299"/>
    <mergeCell ref="C300:D300"/>
    <mergeCell ref="C301:D301"/>
    <mergeCell ref="C302:D302"/>
    <mergeCell ref="C303:D303"/>
    <mergeCell ref="C304:D304"/>
    <mergeCell ref="C293:D293"/>
    <mergeCell ref="C294:D294"/>
    <mergeCell ref="C295:D295"/>
    <mergeCell ref="C296:D296"/>
    <mergeCell ref="C297:D297"/>
    <mergeCell ref="C298:D298"/>
    <mergeCell ref="C287:D287"/>
    <mergeCell ref="C288:D288"/>
    <mergeCell ref="C289:D289"/>
    <mergeCell ref="C290:D290"/>
    <mergeCell ref="C291:D291"/>
    <mergeCell ref="C292:D292"/>
    <mergeCell ref="C274:D274"/>
    <mergeCell ref="C276:D276"/>
    <mergeCell ref="C277:D277"/>
    <mergeCell ref="C279:D279"/>
    <mergeCell ref="C283:D283"/>
    <mergeCell ref="C284:D284"/>
    <mergeCell ref="C285:D285"/>
    <mergeCell ref="C286:D286"/>
    <mergeCell ref="C265:D265"/>
    <mergeCell ref="C266:D266"/>
    <mergeCell ref="C267:D267"/>
    <mergeCell ref="C269:D269"/>
    <mergeCell ref="C270:D270"/>
    <mergeCell ref="C271:D271"/>
    <mergeCell ref="C256:D256"/>
    <mergeCell ref="C257:D257"/>
    <mergeCell ref="C258:D258"/>
    <mergeCell ref="C260:D260"/>
    <mergeCell ref="C261:D261"/>
    <mergeCell ref="C263:D263"/>
    <mergeCell ref="C247:D247"/>
    <mergeCell ref="C249:D249"/>
    <mergeCell ref="C250:D250"/>
    <mergeCell ref="C251:D251"/>
    <mergeCell ref="C253:D253"/>
    <mergeCell ref="C254:D254"/>
    <mergeCell ref="C240:D240"/>
    <mergeCell ref="C241:D241"/>
    <mergeCell ref="C243:D243"/>
    <mergeCell ref="C244:D244"/>
    <mergeCell ref="C245:D245"/>
    <mergeCell ref="C246:D246"/>
    <mergeCell ref="C227:D227"/>
    <mergeCell ref="C228:D228"/>
    <mergeCell ref="C230:D230"/>
    <mergeCell ref="C232:D232"/>
    <mergeCell ref="C238:D238"/>
    <mergeCell ref="C239:D239"/>
    <mergeCell ref="C214:D214"/>
    <mergeCell ref="C216:D216"/>
    <mergeCell ref="C217:D217"/>
    <mergeCell ref="C221:D221"/>
    <mergeCell ref="C223:D223"/>
    <mergeCell ref="C224:D224"/>
    <mergeCell ref="C225:D225"/>
    <mergeCell ref="C226:D226"/>
    <mergeCell ref="C192:D192"/>
    <mergeCell ref="C194:D194"/>
    <mergeCell ref="C196:D196"/>
    <mergeCell ref="C198:D198"/>
    <mergeCell ref="C200:D200"/>
    <mergeCell ref="C202:D202"/>
    <mergeCell ref="C203:D203"/>
    <mergeCell ref="C205:D205"/>
    <mergeCell ref="C206:D206"/>
    <mergeCell ref="C182:D182"/>
    <mergeCell ref="C185:D185"/>
    <mergeCell ref="C186:D186"/>
    <mergeCell ref="C187:D187"/>
    <mergeCell ref="C188:D188"/>
    <mergeCell ref="C207:D207"/>
    <mergeCell ref="C208:D208"/>
    <mergeCell ref="C210:D210"/>
    <mergeCell ref="C212:D212"/>
    <mergeCell ref="C174:D174"/>
    <mergeCell ref="C175:D175"/>
    <mergeCell ref="C177:D177"/>
    <mergeCell ref="C178:D178"/>
    <mergeCell ref="C180:D180"/>
    <mergeCell ref="C181:D181"/>
    <mergeCell ref="C164:D164"/>
    <mergeCell ref="C165:D165"/>
    <mergeCell ref="C166:D166"/>
    <mergeCell ref="C167:D167"/>
    <mergeCell ref="C170:D170"/>
    <mergeCell ref="C172:D172"/>
    <mergeCell ref="C157:D157"/>
    <mergeCell ref="C158:D158"/>
    <mergeCell ref="C159:D159"/>
    <mergeCell ref="C160:D160"/>
    <mergeCell ref="C161:D161"/>
    <mergeCell ref="C163:D163"/>
    <mergeCell ref="C146:D146"/>
    <mergeCell ref="C147:D147"/>
    <mergeCell ref="C148:D148"/>
    <mergeCell ref="C150:D150"/>
    <mergeCell ref="C152:D152"/>
    <mergeCell ref="C155:D155"/>
    <mergeCell ref="C139:D139"/>
    <mergeCell ref="C140:D140"/>
    <mergeCell ref="C141:D141"/>
    <mergeCell ref="C142:D142"/>
    <mergeCell ref="C143:D143"/>
    <mergeCell ref="C144:D144"/>
    <mergeCell ref="C145:D145"/>
    <mergeCell ref="C118:D118"/>
    <mergeCell ref="C119:D119"/>
    <mergeCell ref="C121:D121"/>
    <mergeCell ref="C123:D123"/>
    <mergeCell ref="C125:D125"/>
    <mergeCell ref="C110:D110"/>
    <mergeCell ref="C112:D112"/>
    <mergeCell ref="C113:D113"/>
    <mergeCell ref="C114:D114"/>
    <mergeCell ref="C116:D116"/>
    <mergeCell ref="C117:D117"/>
    <mergeCell ref="C97:D97"/>
    <mergeCell ref="C103:D103"/>
    <mergeCell ref="C104:D104"/>
    <mergeCell ref="C105:D105"/>
    <mergeCell ref="C107:D107"/>
    <mergeCell ref="C108:D108"/>
    <mergeCell ref="C87:D87"/>
    <mergeCell ref="C89:D89"/>
    <mergeCell ref="C91:D91"/>
    <mergeCell ref="C93:D93"/>
    <mergeCell ref="C95:D95"/>
    <mergeCell ref="C96:D96"/>
    <mergeCell ref="C78:D78"/>
    <mergeCell ref="C79:D79"/>
    <mergeCell ref="C80:D80"/>
    <mergeCell ref="C81:D81"/>
    <mergeCell ref="C83:D83"/>
    <mergeCell ref="C85:D85"/>
    <mergeCell ref="C71:D71"/>
    <mergeCell ref="C72:D72"/>
    <mergeCell ref="C73:D73"/>
    <mergeCell ref="C74:D74"/>
    <mergeCell ref="C75:D75"/>
    <mergeCell ref="C77:D77"/>
    <mergeCell ref="C63:D63"/>
    <mergeCell ref="C64:D64"/>
    <mergeCell ref="C66:D66"/>
    <mergeCell ref="C67:D67"/>
    <mergeCell ref="C68:D68"/>
    <mergeCell ref="C69:D69"/>
    <mergeCell ref="C56:D56"/>
    <mergeCell ref="C57:D57"/>
    <mergeCell ref="C58:D58"/>
    <mergeCell ref="C59:D59"/>
    <mergeCell ref="C61:D61"/>
    <mergeCell ref="C62:D62"/>
    <mergeCell ref="C49:D49"/>
    <mergeCell ref="C51:D51"/>
    <mergeCell ref="C52:D52"/>
    <mergeCell ref="C53:D53"/>
    <mergeCell ref="C54:D54"/>
    <mergeCell ref="C55:D55"/>
    <mergeCell ref="C43:D43"/>
    <mergeCell ref="C44:D44"/>
    <mergeCell ref="C45:D45"/>
    <mergeCell ref="C46:D46"/>
    <mergeCell ref="C47:D47"/>
    <mergeCell ref="C48:D48"/>
    <mergeCell ref="C35:D35"/>
    <mergeCell ref="C36:D36"/>
    <mergeCell ref="C38:D38"/>
    <mergeCell ref="C40:D40"/>
    <mergeCell ref="C41:D41"/>
    <mergeCell ref="C42:D42"/>
    <mergeCell ref="C29:D29"/>
    <mergeCell ref="C30:D30"/>
    <mergeCell ref="C31:D31"/>
    <mergeCell ref="C32:D32"/>
    <mergeCell ref="C33:D33"/>
    <mergeCell ref="C34:D34"/>
    <mergeCell ref="C22:D22"/>
    <mergeCell ref="C23:D23"/>
    <mergeCell ref="C25:D25"/>
    <mergeCell ref="C26:D26"/>
    <mergeCell ref="C27:D27"/>
    <mergeCell ref="C28:D28"/>
    <mergeCell ref="C16:D16"/>
    <mergeCell ref="C17:D17"/>
    <mergeCell ref="C18:D18"/>
    <mergeCell ref="C19:D19"/>
    <mergeCell ref="C20:D20"/>
    <mergeCell ref="C21:D21"/>
    <mergeCell ref="A1:G1"/>
    <mergeCell ref="A3:B3"/>
    <mergeCell ref="A4:B4"/>
    <mergeCell ref="E4:G4"/>
    <mergeCell ref="C12:D12"/>
    <mergeCell ref="C13:D13"/>
    <mergeCell ref="C14:D14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87" t="s">
        <v>97</v>
      </c>
      <c r="B1" s="88"/>
      <c r="C1" s="88"/>
      <c r="D1" s="88"/>
      <c r="E1" s="88"/>
      <c r="F1" s="88"/>
      <c r="G1" s="88"/>
    </row>
    <row r="2" spans="1:57" ht="12.75" customHeight="1">
      <c r="A2" s="89" t="s">
        <v>28</v>
      </c>
      <c r="B2" s="90"/>
      <c r="C2" s="91" t="s">
        <v>1762</v>
      </c>
      <c r="D2" s="91" t="s">
        <v>1763</v>
      </c>
      <c r="E2" s="92"/>
      <c r="F2" s="93" t="s">
        <v>29</v>
      </c>
      <c r="G2" s="94" t="s">
        <v>105</v>
      </c>
    </row>
    <row r="3" spans="1:57" ht="3" hidden="1" customHeight="1">
      <c r="A3" s="95"/>
      <c r="B3" s="96"/>
      <c r="C3" s="97"/>
      <c r="D3" s="97"/>
      <c r="E3" s="98"/>
      <c r="F3" s="99"/>
      <c r="G3" s="100"/>
    </row>
    <row r="4" spans="1:57" ht="12" customHeight="1">
      <c r="A4" s="101" t="s">
        <v>30</v>
      </c>
      <c r="B4" s="96"/>
      <c r="C4" s="97"/>
      <c r="D4" s="97"/>
      <c r="E4" s="98"/>
      <c r="F4" s="99" t="s">
        <v>31</v>
      </c>
      <c r="G4" s="102"/>
    </row>
    <row r="5" spans="1:57" ht="12.95" customHeight="1">
      <c r="A5" s="103" t="s">
        <v>102</v>
      </c>
      <c r="B5" s="104"/>
      <c r="C5" s="105" t="s">
        <v>103</v>
      </c>
      <c r="D5" s="106"/>
      <c r="E5" s="104"/>
      <c r="F5" s="99" t="s">
        <v>32</v>
      </c>
      <c r="G5" s="100" t="s">
        <v>106</v>
      </c>
    </row>
    <row r="6" spans="1:57" ht="12.95" customHeight="1">
      <c r="A6" s="101" t="s">
        <v>33</v>
      </c>
      <c r="B6" s="96"/>
      <c r="C6" s="97"/>
      <c r="D6" s="97"/>
      <c r="E6" s="98"/>
      <c r="F6" s="107" t="s">
        <v>34</v>
      </c>
      <c r="G6" s="108"/>
      <c r="O6" s="109"/>
    </row>
    <row r="7" spans="1:57" ht="12.95" customHeight="1">
      <c r="A7" s="110" t="s">
        <v>99</v>
      </c>
      <c r="B7" s="111"/>
      <c r="C7" s="112" t="s">
        <v>100</v>
      </c>
      <c r="D7" s="113"/>
      <c r="E7" s="113"/>
      <c r="F7" s="114" t="s">
        <v>35</v>
      </c>
      <c r="G7" s="108">
        <f>IF(G6=0,,ROUND((F30+F32)/G6,1))</f>
        <v>0</v>
      </c>
    </row>
    <row r="8" spans="1:57">
      <c r="A8" s="115" t="s">
        <v>36</v>
      </c>
      <c r="B8" s="99"/>
      <c r="C8" s="116" t="s">
        <v>1760</v>
      </c>
      <c r="D8" s="116"/>
      <c r="E8" s="117"/>
      <c r="F8" s="118" t="s">
        <v>37</v>
      </c>
      <c r="G8" s="119"/>
      <c r="H8" s="120"/>
      <c r="I8" s="121"/>
    </row>
    <row r="9" spans="1:57">
      <c r="A9" s="115" t="s">
        <v>38</v>
      </c>
      <c r="B9" s="99"/>
      <c r="C9" s="116"/>
      <c r="D9" s="116"/>
      <c r="E9" s="117"/>
      <c r="F9" s="99"/>
      <c r="G9" s="122"/>
      <c r="H9" s="123"/>
    </row>
    <row r="10" spans="1:57">
      <c r="A10" s="115" t="s">
        <v>39</v>
      </c>
      <c r="B10" s="99"/>
      <c r="C10" s="116" t="s">
        <v>1759</v>
      </c>
      <c r="D10" s="116"/>
      <c r="E10" s="116"/>
      <c r="F10" s="124"/>
      <c r="G10" s="125"/>
      <c r="H10" s="126"/>
    </row>
    <row r="11" spans="1:57" ht="13.5" customHeight="1">
      <c r="A11" s="115" t="s">
        <v>40</v>
      </c>
      <c r="B11" s="99"/>
      <c r="C11" s="116"/>
      <c r="D11" s="116"/>
      <c r="E11" s="116"/>
      <c r="F11" s="127" t="s">
        <v>41</v>
      </c>
      <c r="G11" s="128"/>
      <c r="H11" s="123"/>
      <c r="BA11" s="129"/>
      <c r="BB11" s="129"/>
      <c r="BC11" s="129"/>
      <c r="BD11" s="129"/>
      <c r="BE11" s="129"/>
    </row>
    <row r="12" spans="1:57" ht="12.75" customHeight="1">
      <c r="A12" s="130" t="s">
        <v>42</v>
      </c>
      <c r="B12" s="96"/>
      <c r="C12" s="131"/>
      <c r="D12" s="131"/>
      <c r="E12" s="131"/>
      <c r="F12" s="132" t="s">
        <v>43</v>
      </c>
      <c r="G12" s="133"/>
      <c r="H12" s="123"/>
    </row>
    <row r="13" spans="1:57" ht="28.5" customHeight="1" thickBot="1">
      <c r="A13" s="134" t="s">
        <v>44</v>
      </c>
      <c r="B13" s="135"/>
      <c r="C13" s="135"/>
      <c r="D13" s="135"/>
      <c r="E13" s="136"/>
      <c r="F13" s="136"/>
      <c r="G13" s="137"/>
      <c r="H13" s="123"/>
    </row>
    <row r="14" spans="1:57" ht="17.25" customHeight="1" thickBot="1">
      <c r="A14" s="138" t="s">
        <v>45</v>
      </c>
      <c r="B14" s="139"/>
      <c r="C14" s="140"/>
      <c r="D14" s="141" t="s">
        <v>46</v>
      </c>
      <c r="E14" s="142"/>
      <c r="F14" s="142"/>
      <c r="G14" s="140"/>
    </row>
    <row r="15" spans="1:57" ht="15.95" customHeight="1">
      <c r="A15" s="143"/>
      <c r="B15" s="144" t="s">
        <v>47</v>
      </c>
      <c r="C15" s="145">
        <f>'SO.01 SO.01.VON Rek'!E9</f>
        <v>0</v>
      </c>
      <c r="D15" s="146" t="str">
        <f>'SO.01 SO.01.VON Rek'!A14</f>
        <v>Ztížené výrobní podmínky</v>
      </c>
      <c r="E15" s="147"/>
      <c r="F15" s="148"/>
      <c r="G15" s="145">
        <f>'SO.01 SO.01.VON Rek'!I14</f>
        <v>0</v>
      </c>
    </row>
    <row r="16" spans="1:57" ht="15.95" customHeight="1">
      <c r="A16" s="143" t="s">
        <v>48</v>
      </c>
      <c r="B16" s="144" t="s">
        <v>49</v>
      </c>
      <c r="C16" s="145">
        <f>'SO.01 SO.01.VON Rek'!F9</f>
        <v>0</v>
      </c>
      <c r="D16" s="95" t="str">
        <f>'SO.01 SO.01.VON Rek'!A15</f>
        <v>Oborová přirážka</v>
      </c>
      <c r="E16" s="149"/>
      <c r="F16" s="150"/>
      <c r="G16" s="145">
        <f>'SO.01 SO.01.VON Rek'!I15</f>
        <v>0</v>
      </c>
    </row>
    <row r="17" spans="1:7" ht="15.95" customHeight="1">
      <c r="A17" s="143" t="s">
        <v>50</v>
      </c>
      <c r="B17" s="144" t="s">
        <v>51</v>
      </c>
      <c r="C17" s="145">
        <f>'SO.01 SO.01.VON Rek'!H9</f>
        <v>0</v>
      </c>
      <c r="D17" s="95" t="str">
        <f>'SO.01 SO.01.VON Rek'!A16</f>
        <v>Přesun stavebních kapacit</v>
      </c>
      <c r="E17" s="149"/>
      <c r="F17" s="150"/>
      <c r="G17" s="145">
        <f>'SO.01 SO.01.VON Rek'!I16</f>
        <v>0</v>
      </c>
    </row>
    <row r="18" spans="1:7" ht="15.95" customHeight="1">
      <c r="A18" s="151" t="s">
        <v>52</v>
      </c>
      <c r="B18" s="152" t="s">
        <v>53</v>
      </c>
      <c r="C18" s="145">
        <f>'SO.01 SO.01.VON Rek'!G9</f>
        <v>0</v>
      </c>
      <c r="D18" s="95" t="str">
        <f>'SO.01 SO.01.VON Rek'!A17</f>
        <v>Mimostaveništní doprava</v>
      </c>
      <c r="E18" s="149"/>
      <c r="F18" s="150"/>
      <c r="G18" s="145">
        <f>'SO.01 SO.01.VON Rek'!I17</f>
        <v>0</v>
      </c>
    </row>
    <row r="19" spans="1:7" ht="15.95" customHeight="1">
      <c r="A19" s="153" t="s">
        <v>54</v>
      </c>
      <c r="B19" s="144"/>
      <c r="C19" s="145">
        <f>SUM(C15:C18)</f>
        <v>0</v>
      </c>
      <c r="D19" s="95" t="str">
        <f>'SO.01 SO.01.VON Rek'!A18</f>
        <v>Zařízení staveniště</v>
      </c>
      <c r="E19" s="149"/>
      <c r="F19" s="150"/>
      <c r="G19" s="145">
        <f>'SO.01 SO.01.VON Rek'!I18</f>
        <v>0</v>
      </c>
    </row>
    <row r="20" spans="1:7" ht="15.95" customHeight="1">
      <c r="A20" s="153"/>
      <c r="B20" s="144"/>
      <c r="C20" s="145"/>
      <c r="D20" s="95" t="str">
        <f>'SO.01 SO.01.VON Rek'!A19</f>
        <v>Provoz investora</v>
      </c>
      <c r="E20" s="149"/>
      <c r="F20" s="150"/>
      <c r="G20" s="145">
        <f>'SO.01 SO.01.VON Rek'!I19</f>
        <v>0</v>
      </c>
    </row>
    <row r="21" spans="1:7" ht="15.95" customHeight="1">
      <c r="A21" s="153" t="s">
        <v>27</v>
      </c>
      <c r="B21" s="144"/>
      <c r="C21" s="145">
        <f>'SO.01 SO.01.VON Rek'!I9</f>
        <v>0</v>
      </c>
      <c r="D21" s="95" t="str">
        <f>'SO.01 SO.01.VON Rek'!A20</f>
        <v>Kompletační činnost (IČD)</v>
      </c>
      <c r="E21" s="149"/>
      <c r="F21" s="150"/>
      <c r="G21" s="145">
        <f>'SO.01 SO.01.VON Rek'!I20</f>
        <v>0</v>
      </c>
    </row>
    <row r="22" spans="1:7" ht="15.95" customHeight="1">
      <c r="A22" s="154" t="s">
        <v>55</v>
      </c>
      <c r="B22" s="123"/>
      <c r="C22" s="145">
        <f>C19+C21</f>
        <v>0</v>
      </c>
      <c r="D22" s="95" t="s">
        <v>56</v>
      </c>
      <c r="E22" s="149"/>
      <c r="F22" s="150"/>
      <c r="G22" s="145">
        <f>G23-SUM(G15:G21)</f>
        <v>0</v>
      </c>
    </row>
    <row r="23" spans="1:7" ht="15.95" customHeight="1" thickBot="1">
      <c r="A23" s="155" t="s">
        <v>57</v>
      </c>
      <c r="B23" s="156"/>
      <c r="C23" s="157">
        <f>C22+G23</f>
        <v>0</v>
      </c>
      <c r="D23" s="158" t="s">
        <v>58</v>
      </c>
      <c r="E23" s="159"/>
      <c r="F23" s="160"/>
      <c r="G23" s="145">
        <f>'SO.01 SO.01.VON Rek'!H22</f>
        <v>0</v>
      </c>
    </row>
    <row r="24" spans="1:7">
      <c r="A24" s="161" t="s">
        <v>59</v>
      </c>
      <c r="B24" s="162"/>
      <c r="C24" s="163"/>
      <c r="D24" s="162" t="s">
        <v>60</v>
      </c>
      <c r="E24" s="162"/>
      <c r="F24" s="164" t="s">
        <v>61</v>
      </c>
      <c r="G24" s="165"/>
    </row>
    <row r="25" spans="1:7">
      <c r="A25" s="154" t="s">
        <v>62</v>
      </c>
      <c r="B25" s="123"/>
      <c r="C25" s="166"/>
      <c r="D25" s="123" t="s">
        <v>62</v>
      </c>
      <c r="F25" s="167" t="s">
        <v>62</v>
      </c>
      <c r="G25" s="168"/>
    </row>
    <row r="26" spans="1:7" ht="37.5" customHeight="1">
      <c r="A26" s="154" t="s">
        <v>63</v>
      </c>
      <c r="B26" s="169"/>
      <c r="C26" s="166"/>
      <c r="D26" s="123" t="s">
        <v>63</v>
      </c>
      <c r="F26" s="167" t="s">
        <v>63</v>
      </c>
      <c r="G26" s="168"/>
    </row>
    <row r="27" spans="1:7">
      <c r="A27" s="154"/>
      <c r="B27" s="170"/>
      <c r="C27" s="166"/>
      <c r="D27" s="123"/>
      <c r="F27" s="167"/>
      <c r="G27" s="168"/>
    </row>
    <row r="28" spans="1:7">
      <c r="A28" s="154" t="s">
        <v>64</v>
      </c>
      <c r="B28" s="123"/>
      <c r="C28" s="166"/>
      <c r="D28" s="167" t="s">
        <v>65</v>
      </c>
      <c r="E28" s="166"/>
      <c r="F28" s="171" t="s">
        <v>65</v>
      </c>
      <c r="G28" s="168"/>
    </row>
    <row r="29" spans="1:7" ht="69" customHeight="1">
      <c r="A29" s="154"/>
      <c r="B29" s="123"/>
      <c r="C29" s="172"/>
      <c r="D29" s="173"/>
      <c r="E29" s="172"/>
      <c r="F29" s="123"/>
      <c r="G29" s="168"/>
    </row>
    <row r="30" spans="1:7">
      <c r="A30" s="174" t="s">
        <v>11</v>
      </c>
      <c r="B30" s="175"/>
      <c r="C30" s="176">
        <v>21</v>
      </c>
      <c r="D30" s="175" t="s">
        <v>66</v>
      </c>
      <c r="E30" s="177"/>
      <c r="F30" s="178">
        <f>C23-F32</f>
        <v>0</v>
      </c>
      <c r="G30" s="179"/>
    </row>
    <row r="31" spans="1:7">
      <c r="A31" s="174" t="s">
        <v>67</v>
      </c>
      <c r="B31" s="175"/>
      <c r="C31" s="176">
        <f>C30</f>
        <v>21</v>
      </c>
      <c r="D31" s="175" t="s">
        <v>68</v>
      </c>
      <c r="E31" s="177"/>
      <c r="F31" s="178">
        <f>ROUND(PRODUCT(F30,C31/100),0)</f>
        <v>0</v>
      </c>
      <c r="G31" s="179"/>
    </row>
    <row r="32" spans="1:7">
      <c r="A32" s="174" t="s">
        <v>11</v>
      </c>
      <c r="B32" s="175"/>
      <c r="C32" s="176">
        <v>0</v>
      </c>
      <c r="D32" s="175" t="s">
        <v>68</v>
      </c>
      <c r="E32" s="177"/>
      <c r="F32" s="178">
        <v>0</v>
      </c>
      <c r="G32" s="179"/>
    </row>
    <row r="33" spans="1:8">
      <c r="A33" s="174" t="s">
        <v>67</v>
      </c>
      <c r="B33" s="180"/>
      <c r="C33" s="181">
        <f>C32</f>
        <v>0</v>
      </c>
      <c r="D33" s="175" t="s">
        <v>68</v>
      </c>
      <c r="E33" s="150"/>
      <c r="F33" s="178">
        <f>ROUND(PRODUCT(F32,C33/100),0)</f>
        <v>0</v>
      </c>
      <c r="G33" s="179"/>
    </row>
    <row r="34" spans="1:8" s="187" customFormat="1" ht="19.5" customHeight="1" thickBot="1">
      <c r="A34" s="182" t="s">
        <v>69</v>
      </c>
      <c r="B34" s="183"/>
      <c r="C34" s="183"/>
      <c r="D34" s="183"/>
      <c r="E34" s="184"/>
      <c r="F34" s="185">
        <f>ROUND(SUM(F30:F33),0)</f>
        <v>0</v>
      </c>
      <c r="G34" s="186"/>
    </row>
    <row r="36" spans="1:8">
      <c r="A36" s="2" t="s">
        <v>70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188"/>
      <c r="C37" s="188"/>
      <c r="D37" s="188"/>
      <c r="E37" s="188"/>
      <c r="F37" s="188"/>
      <c r="G37" s="188"/>
      <c r="H37" s="1" t="s">
        <v>1</v>
      </c>
    </row>
    <row r="38" spans="1:8" ht="12.75" customHeight="1">
      <c r="A38" s="189"/>
      <c r="B38" s="188"/>
      <c r="C38" s="188"/>
      <c r="D38" s="188"/>
      <c r="E38" s="188"/>
      <c r="F38" s="188"/>
      <c r="G38" s="188"/>
      <c r="H38" s="1" t="s">
        <v>1</v>
      </c>
    </row>
    <row r="39" spans="1:8">
      <c r="A39" s="189"/>
      <c r="B39" s="188"/>
      <c r="C39" s="188"/>
      <c r="D39" s="188"/>
      <c r="E39" s="188"/>
      <c r="F39" s="188"/>
      <c r="G39" s="188"/>
      <c r="H39" s="1" t="s">
        <v>1</v>
      </c>
    </row>
    <row r="40" spans="1:8">
      <c r="A40" s="189"/>
      <c r="B40" s="188"/>
      <c r="C40" s="188"/>
      <c r="D40" s="188"/>
      <c r="E40" s="188"/>
      <c r="F40" s="188"/>
      <c r="G40" s="188"/>
      <c r="H40" s="1" t="s">
        <v>1</v>
      </c>
    </row>
    <row r="41" spans="1:8">
      <c r="A41" s="189"/>
      <c r="B41" s="188"/>
      <c r="C41" s="188"/>
      <c r="D41" s="188"/>
      <c r="E41" s="188"/>
      <c r="F41" s="188"/>
      <c r="G41" s="188"/>
      <c r="H41" s="1" t="s">
        <v>1</v>
      </c>
    </row>
    <row r="42" spans="1:8">
      <c r="A42" s="189"/>
      <c r="B42" s="188"/>
      <c r="C42" s="188"/>
      <c r="D42" s="188"/>
      <c r="E42" s="188"/>
      <c r="F42" s="188"/>
      <c r="G42" s="188"/>
      <c r="H42" s="1" t="s">
        <v>1</v>
      </c>
    </row>
    <row r="43" spans="1:8">
      <c r="A43" s="189"/>
      <c r="B43" s="188"/>
      <c r="C43" s="188"/>
      <c r="D43" s="188"/>
      <c r="E43" s="188"/>
      <c r="F43" s="188"/>
      <c r="G43" s="188"/>
      <c r="H43" s="1" t="s">
        <v>1</v>
      </c>
    </row>
    <row r="44" spans="1:8" ht="12.75" customHeight="1">
      <c r="A44" s="189"/>
      <c r="B44" s="188"/>
      <c r="C44" s="188"/>
      <c r="D44" s="188"/>
      <c r="E44" s="188"/>
      <c r="F44" s="188"/>
      <c r="G44" s="188"/>
      <c r="H44" s="1" t="s">
        <v>1</v>
      </c>
    </row>
    <row r="45" spans="1:8" ht="12.75" customHeight="1">
      <c r="A45" s="189"/>
      <c r="B45" s="188"/>
      <c r="C45" s="188"/>
      <c r="D45" s="188"/>
      <c r="E45" s="188"/>
      <c r="F45" s="188"/>
      <c r="G45" s="188"/>
      <c r="H45" s="1" t="s">
        <v>1</v>
      </c>
    </row>
    <row r="46" spans="1:8">
      <c r="B46" s="190"/>
      <c r="C46" s="190"/>
      <c r="D46" s="190"/>
      <c r="E46" s="190"/>
      <c r="F46" s="190"/>
      <c r="G46" s="190"/>
    </row>
    <row r="47" spans="1:8">
      <c r="B47" s="190"/>
      <c r="C47" s="190"/>
      <c r="D47" s="190"/>
      <c r="E47" s="190"/>
      <c r="F47" s="190"/>
      <c r="G47" s="190"/>
    </row>
    <row r="48" spans="1:8">
      <c r="B48" s="190"/>
      <c r="C48" s="190"/>
      <c r="D48" s="190"/>
      <c r="E48" s="190"/>
      <c r="F48" s="190"/>
      <c r="G48" s="190"/>
    </row>
    <row r="49" spans="2:7">
      <c r="B49" s="190"/>
      <c r="C49" s="190"/>
      <c r="D49" s="190"/>
      <c r="E49" s="190"/>
      <c r="F49" s="190"/>
      <c r="G49" s="190"/>
    </row>
    <row r="50" spans="2:7">
      <c r="B50" s="190"/>
      <c r="C50" s="190"/>
      <c r="D50" s="190"/>
      <c r="E50" s="190"/>
      <c r="F50" s="190"/>
      <c r="G50" s="190"/>
    </row>
    <row r="51" spans="2:7">
      <c r="B51" s="190"/>
      <c r="C51" s="190"/>
      <c r="D51" s="190"/>
      <c r="E51" s="190"/>
      <c r="F51" s="190"/>
      <c r="G51" s="190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191" t="s">
        <v>2</v>
      </c>
      <c r="B1" s="192"/>
      <c r="C1" s="193" t="s">
        <v>101</v>
      </c>
      <c r="D1" s="194"/>
      <c r="E1" s="195"/>
      <c r="F1" s="194"/>
      <c r="G1" s="196" t="s">
        <v>71</v>
      </c>
      <c r="H1" s="197" t="s">
        <v>1762</v>
      </c>
      <c r="I1" s="198"/>
    </row>
    <row r="2" spans="1:57" ht="13.5" thickBot="1">
      <c r="A2" s="199" t="s">
        <v>72</v>
      </c>
      <c r="B2" s="200"/>
      <c r="C2" s="201" t="s">
        <v>104</v>
      </c>
      <c r="D2" s="202"/>
      <c r="E2" s="203"/>
      <c r="F2" s="202"/>
      <c r="G2" s="204" t="s">
        <v>1763</v>
      </c>
      <c r="H2" s="205"/>
      <c r="I2" s="206"/>
    </row>
    <row r="3" spans="1:57" ht="13.5" thickTop="1">
      <c r="F3" s="123"/>
    </row>
    <row r="4" spans="1:57" ht="19.5" customHeight="1">
      <c r="A4" s="207" t="s">
        <v>73</v>
      </c>
      <c r="B4" s="208"/>
      <c r="C4" s="208"/>
      <c r="D4" s="208"/>
      <c r="E4" s="209"/>
      <c r="F4" s="208"/>
      <c r="G4" s="208"/>
      <c r="H4" s="208"/>
      <c r="I4" s="208"/>
    </row>
    <row r="5" spans="1:57" ht="13.5" thickBot="1"/>
    <row r="6" spans="1:57" s="123" customFormat="1" ht="13.5" thickBot="1">
      <c r="A6" s="210"/>
      <c r="B6" s="211" t="s">
        <v>74</v>
      </c>
      <c r="C6" s="211"/>
      <c r="D6" s="212"/>
      <c r="E6" s="213" t="s">
        <v>23</v>
      </c>
      <c r="F6" s="214" t="s">
        <v>24</v>
      </c>
      <c r="G6" s="214" t="s">
        <v>25</v>
      </c>
      <c r="H6" s="214" t="s">
        <v>26</v>
      </c>
      <c r="I6" s="215" t="s">
        <v>27</v>
      </c>
    </row>
    <row r="7" spans="1:57" s="123" customFormat="1">
      <c r="A7" s="314" t="str">
        <f>'SO.01 SO.01.VON Pol'!B7</f>
        <v>00</v>
      </c>
      <c r="B7" s="68" t="str">
        <f>'SO.01 SO.01.VON Pol'!C7</f>
        <v>Vedlejší náklady</v>
      </c>
      <c r="D7" s="216"/>
      <c r="E7" s="315">
        <f>'SO.01 SO.01.VON Pol'!BA20</f>
        <v>0</v>
      </c>
      <c r="F7" s="316">
        <f>'SO.01 SO.01.VON Pol'!BB20</f>
        <v>0</v>
      </c>
      <c r="G7" s="316">
        <f>'SO.01 SO.01.VON Pol'!BC20</f>
        <v>0</v>
      </c>
      <c r="H7" s="316">
        <f>'SO.01 SO.01.VON Pol'!BD20</f>
        <v>0</v>
      </c>
      <c r="I7" s="317">
        <f>'SO.01 SO.01.VON Pol'!BE20</f>
        <v>0</v>
      </c>
    </row>
    <row r="8" spans="1:57" s="123" customFormat="1" ht="13.5" thickBot="1">
      <c r="A8" s="314" t="str">
        <f>'SO.01 SO.01.VON Pol'!B21</f>
        <v>11</v>
      </c>
      <c r="B8" s="68" t="str">
        <f>'SO.01 SO.01.VON Pol'!C21</f>
        <v>Ostatní náklady</v>
      </c>
      <c r="D8" s="216"/>
      <c r="E8" s="315">
        <f>'SO.01 SO.01.VON Pol'!BA29</f>
        <v>0</v>
      </c>
      <c r="F8" s="316">
        <f>'SO.01 SO.01.VON Pol'!BB29</f>
        <v>0</v>
      </c>
      <c r="G8" s="316">
        <f>'SO.01 SO.01.VON Pol'!BC29</f>
        <v>0</v>
      </c>
      <c r="H8" s="316">
        <f>'SO.01 SO.01.VON Pol'!BD29</f>
        <v>0</v>
      </c>
      <c r="I8" s="317">
        <f>'SO.01 SO.01.VON Pol'!BE29</f>
        <v>0</v>
      </c>
    </row>
    <row r="9" spans="1:57" s="14" customFormat="1" ht="13.5" thickBot="1">
      <c r="A9" s="217"/>
      <c r="B9" s="218" t="s">
        <v>75</v>
      </c>
      <c r="C9" s="218"/>
      <c r="D9" s="219"/>
      <c r="E9" s="220">
        <f>SUM(E7:E8)</f>
        <v>0</v>
      </c>
      <c r="F9" s="221">
        <f>SUM(F7:F8)</f>
        <v>0</v>
      </c>
      <c r="G9" s="221">
        <f>SUM(G7:G8)</f>
        <v>0</v>
      </c>
      <c r="H9" s="221">
        <f>SUM(H7:H8)</f>
        <v>0</v>
      </c>
      <c r="I9" s="222">
        <f>SUM(I7:I8)</f>
        <v>0</v>
      </c>
    </row>
    <row r="10" spans="1:57">
      <c r="A10" s="123"/>
      <c r="B10" s="123"/>
      <c r="C10" s="123"/>
      <c r="D10" s="123"/>
      <c r="E10" s="123"/>
      <c r="F10" s="123"/>
      <c r="G10" s="123"/>
      <c r="H10" s="123"/>
      <c r="I10" s="123"/>
    </row>
    <row r="11" spans="1:57" ht="19.5" customHeight="1">
      <c r="A11" s="208" t="s">
        <v>76</v>
      </c>
      <c r="B11" s="208"/>
      <c r="C11" s="208"/>
      <c r="D11" s="208"/>
      <c r="E11" s="208"/>
      <c r="F11" s="208"/>
      <c r="G11" s="223"/>
      <c r="H11" s="208"/>
      <c r="I11" s="208"/>
      <c r="BA11" s="129"/>
      <c r="BB11" s="129"/>
      <c r="BC11" s="129"/>
      <c r="BD11" s="129"/>
      <c r="BE11" s="129"/>
    </row>
    <row r="12" spans="1:57" ht="13.5" thickBot="1"/>
    <row r="13" spans="1:57">
      <c r="A13" s="161" t="s">
        <v>77</v>
      </c>
      <c r="B13" s="162"/>
      <c r="C13" s="162"/>
      <c r="D13" s="224"/>
      <c r="E13" s="225" t="s">
        <v>78</v>
      </c>
      <c r="F13" s="226" t="s">
        <v>12</v>
      </c>
      <c r="G13" s="227" t="s">
        <v>79</v>
      </c>
      <c r="H13" s="228"/>
      <c r="I13" s="229" t="s">
        <v>78</v>
      </c>
    </row>
    <row r="14" spans="1:57">
      <c r="A14" s="153" t="s">
        <v>1751</v>
      </c>
      <c r="B14" s="144"/>
      <c r="C14" s="144"/>
      <c r="D14" s="230"/>
      <c r="E14" s="231"/>
      <c r="F14" s="232"/>
      <c r="G14" s="233">
        <v>0</v>
      </c>
      <c r="H14" s="234"/>
      <c r="I14" s="235">
        <f>E14+F14*G14/100</f>
        <v>0</v>
      </c>
      <c r="BA14" s="1">
        <v>0</v>
      </c>
    </row>
    <row r="15" spans="1:57">
      <c r="A15" s="153" t="s">
        <v>1752</v>
      </c>
      <c r="B15" s="144"/>
      <c r="C15" s="144"/>
      <c r="D15" s="230"/>
      <c r="E15" s="231"/>
      <c r="F15" s="232"/>
      <c r="G15" s="233">
        <v>0</v>
      </c>
      <c r="H15" s="234"/>
      <c r="I15" s="235">
        <f>E15+F15*G15/100</f>
        <v>0</v>
      </c>
      <c r="BA15" s="1">
        <v>0</v>
      </c>
    </row>
    <row r="16" spans="1:57">
      <c r="A16" s="153" t="s">
        <v>1753</v>
      </c>
      <c r="B16" s="144"/>
      <c r="C16" s="144"/>
      <c r="D16" s="230"/>
      <c r="E16" s="231"/>
      <c r="F16" s="232"/>
      <c r="G16" s="233">
        <v>0</v>
      </c>
      <c r="H16" s="234"/>
      <c r="I16" s="235">
        <f>E16+F16*G16/100</f>
        <v>0</v>
      </c>
      <c r="BA16" s="1">
        <v>0</v>
      </c>
    </row>
    <row r="17" spans="1:53">
      <c r="A17" s="153" t="s">
        <v>1754</v>
      </c>
      <c r="B17" s="144"/>
      <c r="C17" s="144"/>
      <c r="D17" s="230"/>
      <c r="E17" s="231"/>
      <c r="F17" s="232"/>
      <c r="G17" s="233">
        <v>0</v>
      </c>
      <c r="H17" s="234"/>
      <c r="I17" s="235">
        <f>E17+F17*G17/100</f>
        <v>0</v>
      </c>
      <c r="BA17" s="1">
        <v>0</v>
      </c>
    </row>
    <row r="18" spans="1:53">
      <c r="A18" s="153" t="s">
        <v>1755</v>
      </c>
      <c r="B18" s="144"/>
      <c r="C18" s="144"/>
      <c r="D18" s="230"/>
      <c r="E18" s="231"/>
      <c r="F18" s="232"/>
      <c r="G18" s="233">
        <v>0</v>
      </c>
      <c r="H18" s="234"/>
      <c r="I18" s="235">
        <f>E18+F18*G18/100</f>
        <v>0</v>
      </c>
      <c r="BA18" s="1">
        <v>1</v>
      </c>
    </row>
    <row r="19" spans="1:53">
      <c r="A19" s="153" t="s">
        <v>1756</v>
      </c>
      <c r="B19" s="144"/>
      <c r="C19" s="144"/>
      <c r="D19" s="230"/>
      <c r="E19" s="231"/>
      <c r="F19" s="232"/>
      <c r="G19" s="233">
        <v>0</v>
      </c>
      <c r="H19" s="234"/>
      <c r="I19" s="235">
        <f>E19+F19*G19/100</f>
        <v>0</v>
      </c>
      <c r="BA19" s="1">
        <v>1</v>
      </c>
    </row>
    <row r="20" spans="1:53">
      <c r="A20" s="153" t="s">
        <v>1757</v>
      </c>
      <c r="B20" s="144"/>
      <c r="C20" s="144"/>
      <c r="D20" s="230"/>
      <c r="E20" s="231"/>
      <c r="F20" s="232"/>
      <c r="G20" s="233">
        <v>0</v>
      </c>
      <c r="H20" s="234"/>
      <c r="I20" s="235">
        <f>E20+F20*G20/100</f>
        <v>0</v>
      </c>
      <c r="BA20" s="1">
        <v>2</v>
      </c>
    </row>
    <row r="21" spans="1:53">
      <c r="A21" s="153" t="s">
        <v>1758</v>
      </c>
      <c r="B21" s="144"/>
      <c r="C21" s="144"/>
      <c r="D21" s="230"/>
      <c r="E21" s="231"/>
      <c r="F21" s="232"/>
      <c r="G21" s="233">
        <v>0</v>
      </c>
      <c r="H21" s="234"/>
      <c r="I21" s="235">
        <f>E21+F21*G21/100</f>
        <v>0</v>
      </c>
      <c r="BA21" s="1">
        <v>2</v>
      </c>
    </row>
    <row r="22" spans="1:53" ht="13.5" thickBot="1">
      <c r="A22" s="236"/>
      <c r="B22" s="237" t="s">
        <v>80</v>
      </c>
      <c r="C22" s="238"/>
      <c r="D22" s="239"/>
      <c r="E22" s="240"/>
      <c r="F22" s="241"/>
      <c r="G22" s="241"/>
      <c r="H22" s="242">
        <f>SUM(I14:I21)</f>
        <v>0</v>
      </c>
      <c r="I22" s="243"/>
    </row>
    <row r="24" spans="1:53">
      <c r="B24" s="14"/>
      <c r="F24" s="244"/>
      <c r="G24" s="245"/>
      <c r="H24" s="245"/>
      <c r="I24" s="54"/>
    </row>
    <row r="25" spans="1:53">
      <c r="F25" s="244"/>
      <c r="G25" s="245"/>
      <c r="H25" s="245"/>
      <c r="I25" s="54"/>
    </row>
    <row r="26" spans="1:53">
      <c r="F26" s="244"/>
      <c r="G26" s="245"/>
      <c r="H26" s="245"/>
      <c r="I26" s="54"/>
    </row>
    <row r="27" spans="1:53">
      <c r="F27" s="244"/>
      <c r="G27" s="245"/>
      <c r="H27" s="245"/>
      <c r="I27" s="54"/>
    </row>
    <row r="28" spans="1:53">
      <c r="F28" s="244"/>
      <c r="G28" s="245"/>
      <c r="H28" s="245"/>
      <c r="I28" s="54"/>
    </row>
    <row r="29" spans="1:53">
      <c r="F29" s="244"/>
      <c r="G29" s="245"/>
      <c r="H29" s="245"/>
      <c r="I29" s="54"/>
    </row>
    <row r="30" spans="1:53">
      <c r="F30" s="244"/>
      <c r="G30" s="245"/>
      <c r="H30" s="245"/>
      <c r="I30" s="54"/>
    </row>
    <row r="31" spans="1:53">
      <c r="F31" s="244"/>
      <c r="G31" s="245"/>
      <c r="H31" s="245"/>
      <c r="I31" s="54"/>
    </row>
    <row r="32" spans="1:53">
      <c r="F32" s="244"/>
      <c r="G32" s="245"/>
      <c r="H32" s="245"/>
      <c r="I32" s="54"/>
    </row>
    <row r="33" spans="6:9">
      <c r="F33" s="244"/>
      <c r="G33" s="245"/>
      <c r="H33" s="245"/>
      <c r="I33" s="54"/>
    </row>
    <row r="34" spans="6:9">
      <c r="F34" s="244"/>
      <c r="G34" s="245"/>
      <c r="H34" s="245"/>
      <c r="I34" s="54"/>
    </row>
    <row r="35" spans="6:9">
      <c r="F35" s="244"/>
      <c r="G35" s="245"/>
      <c r="H35" s="245"/>
      <c r="I35" s="54"/>
    </row>
    <row r="36" spans="6:9">
      <c r="F36" s="244"/>
      <c r="G36" s="245"/>
      <c r="H36" s="245"/>
      <c r="I36" s="54"/>
    </row>
    <row r="37" spans="6:9">
      <c r="F37" s="244"/>
      <c r="G37" s="245"/>
      <c r="H37" s="245"/>
      <c r="I37" s="54"/>
    </row>
    <row r="38" spans="6:9">
      <c r="F38" s="244"/>
      <c r="G38" s="245"/>
      <c r="H38" s="245"/>
      <c r="I38" s="54"/>
    </row>
    <row r="39" spans="6:9">
      <c r="F39" s="244"/>
      <c r="G39" s="245"/>
      <c r="H39" s="245"/>
      <c r="I39" s="54"/>
    </row>
    <row r="40" spans="6:9">
      <c r="F40" s="244"/>
      <c r="G40" s="245"/>
      <c r="H40" s="245"/>
      <c r="I40" s="54"/>
    </row>
    <row r="41" spans="6:9">
      <c r="F41" s="244"/>
      <c r="G41" s="245"/>
      <c r="H41" s="245"/>
      <c r="I41" s="54"/>
    </row>
    <row r="42" spans="6:9">
      <c r="F42" s="244"/>
      <c r="G42" s="245"/>
      <c r="H42" s="245"/>
      <c r="I42" s="54"/>
    </row>
    <row r="43" spans="6:9">
      <c r="F43" s="244"/>
      <c r="G43" s="245"/>
      <c r="H43" s="245"/>
      <c r="I43" s="54"/>
    </row>
    <row r="44" spans="6:9">
      <c r="F44" s="244"/>
      <c r="G44" s="245"/>
      <c r="H44" s="245"/>
      <c r="I44" s="54"/>
    </row>
    <row r="45" spans="6:9">
      <c r="F45" s="244"/>
      <c r="G45" s="245"/>
      <c r="H45" s="245"/>
      <c r="I45" s="54"/>
    </row>
    <row r="46" spans="6:9">
      <c r="F46" s="244"/>
      <c r="G46" s="245"/>
      <c r="H46" s="245"/>
      <c r="I46" s="54"/>
    </row>
    <row r="47" spans="6:9">
      <c r="F47" s="244"/>
      <c r="G47" s="245"/>
      <c r="H47" s="245"/>
      <c r="I47" s="54"/>
    </row>
    <row r="48" spans="6:9">
      <c r="F48" s="244"/>
      <c r="G48" s="245"/>
      <c r="H48" s="245"/>
      <c r="I48" s="54"/>
    </row>
    <row r="49" spans="6:9">
      <c r="F49" s="244"/>
      <c r="G49" s="245"/>
      <c r="H49" s="245"/>
      <c r="I49" s="54"/>
    </row>
    <row r="50" spans="6:9">
      <c r="F50" s="244"/>
      <c r="G50" s="245"/>
      <c r="H50" s="245"/>
      <c r="I50" s="54"/>
    </row>
    <row r="51" spans="6:9">
      <c r="F51" s="244"/>
      <c r="G51" s="245"/>
      <c r="H51" s="245"/>
      <c r="I51" s="54"/>
    </row>
    <row r="52" spans="6:9">
      <c r="F52" s="244"/>
      <c r="G52" s="245"/>
      <c r="H52" s="245"/>
      <c r="I52" s="54"/>
    </row>
    <row r="53" spans="6:9">
      <c r="F53" s="244"/>
      <c r="G53" s="245"/>
      <c r="H53" s="245"/>
      <c r="I53" s="54"/>
    </row>
    <row r="54" spans="6:9">
      <c r="F54" s="244"/>
      <c r="G54" s="245"/>
      <c r="H54" s="245"/>
      <c r="I54" s="54"/>
    </row>
    <row r="55" spans="6:9">
      <c r="F55" s="244"/>
      <c r="G55" s="245"/>
      <c r="H55" s="245"/>
      <c r="I55" s="54"/>
    </row>
    <row r="56" spans="6:9">
      <c r="F56" s="244"/>
      <c r="G56" s="245"/>
      <c r="H56" s="245"/>
      <c r="I56" s="54"/>
    </row>
    <row r="57" spans="6:9">
      <c r="F57" s="244"/>
      <c r="G57" s="245"/>
      <c r="H57" s="245"/>
      <c r="I57" s="54"/>
    </row>
    <row r="58" spans="6:9">
      <c r="F58" s="244"/>
      <c r="G58" s="245"/>
      <c r="H58" s="245"/>
      <c r="I58" s="54"/>
    </row>
    <row r="59" spans="6:9">
      <c r="F59" s="244"/>
      <c r="G59" s="245"/>
      <c r="H59" s="245"/>
      <c r="I59" s="54"/>
    </row>
    <row r="60" spans="6:9">
      <c r="F60" s="244"/>
      <c r="G60" s="245"/>
      <c r="H60" s="245"/>
      <c r="I60" s="54"/>
    </row>
    <row r="61" spans="6:9">
      <c r="F61" s="244"/>
      <c r="G61" s="245"/>
      <c r="H61" s="245"/>
      <c r="I61" s="54"/>
    </row>
    <row r="62" spans="6:9">
      <c r="F62" s="244"/>
      <c r="G62" s="245"/>
      <c r="H62" s="245"/>
      <c r="I62" s="54"/>
    </row>
    <row r="63" spans="6:9">
      <c r="F63" s="244"/>
      <c r="G63" s="245"/>
      <c r="H63" s="245"/>
      <c r="I63" s="54"/>
    </row>
    <row r="64" spans="6:9">
      <c r="F64" s="244"/>
      <c r="G64" s="245"/>
      <c r="H64" s="245"/>
      <c r="I64" s="54"/>
    </row>
    <row r="65" spans="6:9">
      <c r="F65" s="244"/>
      <c r="G65" s="245"/>
      <c r="H65" s="245"/>
      <c r="I65" s="54"/>
    </row>
    <row r="66" spans="6:9">
      <c r="F66" s="244"/>
      <c r="G66" s="245"/>
      <c r="H66" s="245"/>
      <c r="I66" s="54"/>
    </row>
    <row r="67" spans="6:9">
      <c r="F67" s="244"/>
      <c r="G67" s="245"/>
      <c r="H67" s="245"/>
      <c r="I67" s="54"/>
    </row>
    <row r="68" spans="6:9">
      <c r="F68" s="244"/>
      <c r="G68" s="245"/>
      <c r="H68" s="245"/>
      <c r="I68" s="54"/>
    </row>
    <row r="69" spans="6:9">
      <c r="F69" s="244"/>
      <c r="G69" s="245"/>
      <c r="H69" s="245"/>
      <c r="I69" s="54"/>
    </row>
    <row r="70" spans="6:9">
      <c r="F70" s="244"/>
      <c r="G70" s="245"/>
      <c r="H70" s="245"/>
      <c r="I70" s="54"/>
    </row>
    <row r="71" spans="6:9">
      <c r="F71" s="244"/>
      <c r="G71" s="245"/>
      <c r="H71" s="245"/>
      <c r="I71" s="54"/>
    </row>
    <row r="72" spans="6:9">
      <c r="F72" s="244"/>
      <c r="G72" s="245"/>
      <c r="H72" s="245"/>
      <c r="I72" s="54"/>
    </row>
    <row r="73" spans="6:9">
      <c r="F73" s="244"/>
      <c r="G73" s="245"/>
      <c r="H73" s="245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02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47" customWidth="1"/>
    <col min="2" max="2" width="11.5703125" style="247" customWidth="1"/>
    <col min="3" max="3" width="40.42578125" style="247" customWidth="1"/>
    <col min="4" max="4" width="5.5703125" style="247" customWidth="1"/>
    <col min="5" max="5" width="8.5703125" style="261" customWidth="1"/>
    <col min="6" max="6" width="9.85546875" style="247" customWidth="1"/>
    <col min="7" max="7" width="13.85546875" style="247" customWidth="1"/>
    <col min="8" max="8" width="11.7109375" style="247" hidden="1" customWidth="1"/>
    <col min="9" max="9" width="11.5703125" style="247" hidden="1" customWidth="1"/>
    <col min="10" max="10" width="11" style="247" hidden="1" customWidth="1"/>
    <col min="11" max="11" width="10.42578125" style="247" hidden="1" customWidth="1"/>
    <col min="12" max="12" width="75.42578125" style="247" customWidth="1"/>
    <col min="13" max="13" width="45.28515625" style="247" customWidth="1"/>
    <col min="14" max="16384" width="9.140625" style="247"/>
  </cols>
  <sheetData>
    <row r="1" spans="1:80" ht="15.75">
      <c r="A1" s="246" t="s">
        <v>98</v>
      </c>
      <c r="B1" s="246"/>
      <c r="C1" s="246"/>
      <c r="D1" s="246"/>
      <c r="E1" s="246"/>
      <c r="F1" s="246"/>
      <c r="G1" s="246"/>
    </row>
    <row r="2" spans="1:80" ht="14.25" customHeight="1" thickBot="1">
      <c r="B2" s="248"/>
      <c r="C2" s="249"/>
      <c r="D2" s="249"/>
      <c r="E2" s="250"/>
      <c r="F2" s="249"/>
      <c r="G2" s="249"/>
    </row>
    <row r="3" spans="1:80" ht="13.5" thickTop="1">
      <c r="A3" s="191" t="s">
        <v>2</v>
      </c>
      <c r="B3" s="192"/>
      <c r="C3" s="193" t="s">
        <v>101</v>
      </c>
      <c r="D3" s="251"/>
      <c r="E3" s="252" t="s">
        <v>81</v>
      </c>
      <c r="F3" s="253" t="str">
        <f>'SO.01 SO.01.VON Rek'!H1</f>
        <v>SO.01.VON</v>
      </c>
      <c r="G3" s="254"/>
    </row>
    <row r="4" spans="1:80" ht="13.5" thickBot="1">
      <c r="A4" s="255" t="s">
        <v>72</v>
      </c>
      <c r="B4" s="200"/>
      <c r="C4" s="201" t="s">
        <v>104</v>
      </c>
      <c r="D4" s="256"/>
      <c r="E4" s="257" t="str">
        <f>'SO.01 SO.01.VON Rek'!G2</f>
        <v>VEDLEJŠÍ A OSTATNÍ NÁKLADY</v>
      </c>
      <c r="F4" s="258"/>
      <c r="G4" s="259"/>
    </row>
    <row r="5" spans="1:80" ht="13.5" thickTop="1">
      <c r="A5" s="260"/>
      <c r="G5" s="262"/>
    </row>
    <row r="6" spans="1:80" ht="27" customHeight="1">
      <c r="A6" s="263" t="s">
        <v>82</v>
      </c>
      <c r="B6" s="264" t="s">
        <v>83</v>
      </c>
      <c r="C6" s="264" t="s">
        <v>84</v>
      </c>
      <c r="D6" s="264" t="s">
        <v>85</v>
      </c>
      <c r="E6" s="265" t="s">
        <v>86</v>
      </c>
      <c r="F6" s="264" t="s">
        <v>87</v>
      </c>
      <c r="G6" s="266" t="s">
        <v>88</v>
      </c>
      <c r="H6" s="267" t="s">
        <v>89</v>
      </c>
      <c r="I6" s="267" t="s">
        <v>90</v>
      </c>
      <c r="J6" s="267" t="s">
        <v>91</v>
      </c>
      <c r="K6" s="267" t="s">
        <v>92</v>
      </c>
    </row>
    <row r="7" spans="1:80">
      <c r="A7" s="268" t="s">
        <v>93</v>
      </c>
      <c r="B7" s="269" t="s">
        <v>1764</v>
      </c>
      <c r="C7" s="270" t="s">
        <v>1765</v>
      </c>
      <c r="D7" s="271"/>
      <c r="E7" s="272"/>
      <c r="F7" s="272"/>
      <c r="G7" s="273"/>
      <c r="H7" s="274"/>
      <c r="I7" s="275"/>
      <c r="J7" s="276"/>
      <c r="K7" s="277"/>
      <c r="O7" s="278">
        <v>1</v>
      </c>
    </row>
    <row r="8" spans="1:80" ht="22.5">
      <c r="A8" s="279">
        <v>1</v>
      </c>
      <c r="B8" s="280" t="s">
        <v>1767</v>
      </c>
      <c r="C8" s="281" t="s">
        <v>1768</v>
      </c>
      <c r="D8" s="282" t="s">
        <v>1769</v>
      </c>
      <c r="E8" s="283">
        <v>1</v>
      </c>
      <c r="F8" s="283">
        <v>0</v>
      </c>
      <c r="G8" s="284">
        <f>E8*F8</f>
        <v>0</v>
      </c>
      <c r="H8" s="285">
        <v>0</v>
      </c>
      <c r="I8" s="286">
        <f>E8*H8</f>
        <v>0</v>
      </c>
      <c r="J8" s="285"/>
      <c r="K8" s="286">
        <f>E8*J8</f>
        <v>0</v>
      </c>
      <c r="O8" s="278">
        <v>2</v>
      </c>
      <c r="AA8" s="247">
        <v>12</v>
      </c>
      <c r="AB8" s="247">
        <v>0</v>
      </c>
      <c r="AC8" s="247">
        <v>1</v>
      </c>
      <c r="AZ8" s="247">
        <v>1</v>
      </c>
      <c r="BA8" s="247">
        <f>IF(AZ8=1,G8,0)</f>
        <v>0</v>
      </c>
      <c r="BB8" s="247">
        <f>IF(AZ8=2,G8,0)</f>
        <v>0</v>
      </c>
      <c r="BC8" s="247">
        <f>IF(AZ8=3,G8,0)</f>
        <v>0</v>
      </c>
      <c r="BD8" s="247">
        <f>IF(AZ8=4,G8,0)</f>
        <v>0</v>
      </c>
      <c r="BE8" s="247">
        <f>IF(AZ8=5,G8,0)</f>
        <v>0</v>
      </c>
      <c r="CA8" s="278">
        <v>12</v>
      </c>
      <c r="CB8" s="278">
        <v>0</v>
      </c>
    </row>
    <row r="9" spans="1:80">
      <c r="A9" s="279">
        <v>2</v>
      </c>
      <c r="B9" s="280" t="s">
        <v>1770</v>
      </c>
      <c r="C9" s="281" t="s">
        <v>1771</v>
      </c>
      <c r="D9" s="282" t="s">
        <v>1769</v>
      </c>
      <c r="E9" s="283">
        <v>1</v>
      </c>
      <c r="F9" s="283">
        <v>0</v>
      </c>
      <c r="G9" s="284">
        <f>E9*F9</f>
        <v>0</v>
      </c>
      <c r="H9" s="285">
        <v>0</v>
      </c>
      <c r="I9" s="286">
        <f>E9*H9</f>
        <v>0</v>
      </c>
      <c r="J9" s="285"/>
      <c r="K9" s="286">
        <f>E9*J9</f>
        <v>0</v>
      </c>
      <c r="O9" s="278">
        <v>2</v>
      </c>
      <c r="AA9" s="247">
        <v>12</v>
      </c>
      <c r="AB9" s="247">
        <v>0</v>
      </c>
      <c r="AC9" s="247">
        <v>2</v>
      </c>
      <c r="AZ9" s="247">
        <v>1</v>
      </c>
      <c r="BA9" s="247">
        <f>IF(AZ9=1,G9,0)</f>
        <v>0</v>
      </c>
      <c r="BB9" s="247">
        <f>IF(AZ9=2,G9,0)</f>
        <v>0</v>
      </c>
      <c r="BC9" s="247">
        <f>IF(AZ9=3,G9,0)</f>
        <v>0</v>
      </c>
      <c r="BD9" s="247">
        <f>IF(AZ9=4,G9,0)</f>
        <v>0</v>
      </c>
      <c r="BE9" s="247">
        <f>IF(AZ9=5,G9,0)</f>
        <v>0</v>
      </c>
      <c r="CA9" s="278">
        <v>12</v>
      </c>
      <c r="CB9" s="278">
        <v>0</v>
      </c>
    </row>
    <row r="10" spans="1:80" ht="22.5">
      <c r="A10" s="279">
        <v>3</v>
      </c>
      <c r="B10" s="280" t="s">
        <v>1772</v>
      </c>
      <c r="C10" s="281" t="s">
        <v>1773</v>
      </c>
      <c r="D10" s="282" t="s">
        <v>1769</v>
      </c>
      <c r="E10" s="283">
        <v>1</v>
      </c>
      <c r="F10" s="283">
        <v>0</v>
      </c>
      <c r="G10" s="284">
        <f>E10*F10</f>
        <v>0</v>
      </c>
      <c r="H10" s="285">
        <v>0</v>
      </c>
      <c r="I10" s="286">
        <f>E10*H10</f>
        <v>0</v>
      </c>
      <c r="J10" s="285"/>
      <c r="K10" s="286">
        <f>E10*J10</f>
        <v>0</v>
      </c>
      <c r="O10" s="278">
        <v>2</v>
      </c>
      <c r="AA10" s="247">
        <v>12</v>
      </c>
      <c r="AB10" s="247">
        <v>0</v>
      </c>
      <c r="AC10" s="247">
        <v>3</v>
      </c>
      <c r="AZ10" s="247">
        <v>1</v>
      </c>
      <c r="BA10" s="247">
        <f>IF(AZ10=1,G10,0)</f>
        <v>0</v>
      </c>
      <c r="BB10" s="247">
        <f>IF(AZ10=2,G10,0)</f>
        <v>0</v>
      </c>
      <c r="BC10" s="247">
        <f>IF(AZ10=3,G10,0)</f>
        <v>0</v>
      </c>
      <c r="BD10" s="247">
        <f>IF(AZ10=4,G10,0)</f>
        <v>0</v>
      </c>
      <c r="BE10" s="247">
        <f>IF(AZ10=5,G10,0)</f>
        <v>0</v>
      </c>
      <c r="CA10" s="278">
        <v>12</v>
      </c>
      <c r="CB10" s="278">
        <v>0</v>
      </c>
    </row>
    <row r="11" spans="1:80">
      <c r="A11" s="279">
        <v>4</v>
      </c>
      <c r="B11" s="280" t="s">
        <v>1774</v>
      </c>
      <c r="C11" s="281" t="s">
        <v>1775</v>
      </c>
      <c r="D11" s="282" t="s">
        <v>1769</v>
      </c>
      <c r="E11" s="283">
        <v>1</v>
      </c>
      <c r="F11" s="283">
        <v>0</v>
      </c>
      <c r="G11" s="284">
        <f>E11*F11</f>
        <v>0</v>
      </c>
      <c r="H11" s="285">
        <v>0</v>
      </c>
      <c r="I11" s="286">
        <f>E11*H11</f>
        <v>0</v>
      </c>
      <c r="J11" s="285"/>
      <c r="K11" s="286">
        <f>E11*J11</f>
        <v>0</v>
      </c>
      <c r="O11" s="278">
        <v>2</v>
      </c>
      <c r="AA11" s="247">
        <v>12</v>
      </c>
      <c r="AB11" s="247">
        <v>0</v>
      </c>
      <c r="AC11" s="247">
        <v>4</v>
      </c>
      <c r="AZ11" s="247">
        <v>1</v>
      </c>
      <c r="BA11" s="247">
        <f>IF(AZ11=1,G11,0)</f>
        <v>0</v>
      </c>
      <c r="BB11" s="247">
        <f>IF(AZ11=2,G11,0)</f>
        <v>0</v>
      </c>
      <c r="BC11" s="247">
        <f>IF(AZ11=3,G11,0)</f>
        <v>0</v>
      </c>
      <c r="BD11" s="247">
        <f>IF(AZ11=4,G11,0)</f>
        <v>0</v>
      </c>
      <c r="BE11" s="247">
        <f>IF(AZ11=5,G11,0)</f>
        <v>0</v>
      </c>
      <c r="CA11" s="278">
        <v>12</v>
      </c>
      <c r="CB11" s="278">
        <v>0</v>
      </c>
    </row>
    <row r="12" spans="1:80" ht="22.5">
      <c r="A12" s="279">
        <v>5</v>
      </c>
      <c r="B12" s="280" t="s">
        <v>1776</v>
      </c>
      <c r="C12" s="281" t="s">
        <v>1777</v>
      </c>
      <c r="D12" s="282" t="s">
        <v>1769</v>
      </c>
      <c r="E12" s="283">
        <v>1</v>
      </c>
      <c r="F12" s="283">
        <v>0</v>
      </c>
      <c r="G12" s="284">
        <f>E12*F12</f>
        <v>0</v>
      </c>
      <c r="H12" s="285">
        <v>0</v>
      </c>
      <c r="I12" s="286">
        <f>E12*H12</f>
        <v>0</v>
      </c>
      <c r="J12" s="285"/>
      <c r="K12" s="286">
        <f>E12*J12</f>
        <v>0</v>
      </c>
      <c r="O12" s="278">
        <v>2</v>
      </c>
      <c r="AA12" s="247">
        <v>12</v>
      </c>
      <c r="AB12" s="247">
        <v>0</v>
      </c>
      <c r="AC12" s="247">
        <v>5</v>
      </c>
      <c r="AZ12" s="247">
        <v>1</v>
      </c>
      <c r="BA12" s="247">
        <f>IF(AZ12=1,G12,0)</f>
        <v>0</v>
      </c>
      <c r="BB12" s="247">
        <f>IF(AZ12=2,G12,0)</f>
        <v>0</v>
      </c>
      <c r="BC12" s="247">
        <f>IF(AZ12=3,G12,0)</f>
        <v>0</v>
      </c>
      <c r="BD12" s="247">
        <f>IF(AZ12=4,G12,0)</f>
        <v>0</v>
      </c>
      <c r="BE12" s="247">
        <f>IF(AZ12=5,G12,0)</f>
        <v>0</v>
      </c>
      <c r="CA12" s="278">
        <v>12</v>
      </c>
      <c r="CB12" s="278">
        <v>0</v>
      </c>
    </row>
    <row r="13" spans="1:80">
      <c r="A13" s="279">
        <v>6</v>
      </c>
      <c r="B13" s="280" t="s">
        <v>1778</v>
      </c>
      <c r="C13" s="281" t="s">
        <v>1779</v>
      </c>
      <c r="D13" s="282" t="s">
        <v>1769</v>
      </c>
      <c r="E13" s="283">
        <v>1</v>
      </c>
      <c r="F13" s="283">
        <v>0</v>
      </c>
      <c r="G13" s="284">
        <f>E13*F13</f>
        <v>0</v>
      </c>
      <c r="H13" s="285">
        <v>0</v>
      </c>
      <c r="I13" s="286">
        <f>E13*H13</f>
        <v>0</v>
      </c>
      <c r="J13" s="285"/>
      <c r="K13" s="286">
        <f>E13*J13</f>
        <v>0</v>
      </c>
      <c r="O13" s="278">
        <v>2</v>
      </c>
      <c r="AA13" s="247">
        <v>12</v>
      </c>
      <c r="AB13" s="247">
        <v>0</v>
      </c>
      <c r="AC13" s="247">
        <v>6</v>
      </c>
      <c r="AZ13" s="247">
        <v>1</v>
      </c>
      <c r="BA13" s="247">
        <f>IF(AZ13=1,G13,0)</f>
        <v>0</v>
      </c>
      <c r="BB13" s="247">
        <f>IF(AZ13=2,G13,0)</f>
        <v>0</v>
      </c>
      <c r="BC13" s="247">
        <f>IF(AZ13=3,G13,0)</f>
        <v>0</v>
      </c>
      <c r="BD13" s="247">
        <f>IF(AZ13=4,G13,0)</f>
        <v>0</v>
      </c>
      <c r="BE13" s="247">
        <f>IF(AZ13=5,G13,0)</f>
        <v>0</v>
      </c>
      <c r="CA13" s="278">
        <v>12</v>
      </c>
      <c r="CB13" s="278">
        <v>0</v>
      </c>
    </row>
    <row r="14" spans="1:80">
      <c r="A14" s="279">
        <v>7</v>
      </c>
      <c r="B14" s="280" t="s">
        <v>1780</v>
      </c>
      <c r="C14" s="281" t="s">
        <v>1781</v>
      </c>
      <c r="D14" s="282" t="s">
        <v>1769</v>
      </c>
      <c r="E14" s="283">
        <v>1</v>
      </c>
      <c r="F14" s="283">
        <v>0</v>
      </c>
      <c r="G14" s="284">
        <f>E14*F14</f>
        <v>0</v>
      </c>
      <c r="H14" s="285">
        <v>0</v>
      </c>
      <c r="I14" s="286">
        <f>E14*H14</f>
        <v>0</v>
      </c>
      <c r="J14" s="285"/>
      <c r="K14" s="286">
        <f>E14*J14</f>
        <v>0</v>
      </c>
      <c r="O14" s="278">
        <v>2</v>
      </c>
      <c r="AA14" s="247">
        <v>12</v>
      </c>
      <c r="AB14" s="247">
        <v>0</v>
      </c>
      <c r="AC14" s="247">
        <v>7</v>
      </c>
      <c r="AZ14" s="247">
        <v>1</v>
      </c>
      <c r="BA14" s="247">
        <f>IF(AZ14=1,G14,0)</f>
        <v>0</v>
      </c>
      <c r="BB14" s="247">
        <f>IF(AZ14=2,G14,0)</f>
        <v>0</v>
      </c>
      <c r="BC14" s="247">
        <f>IF(AZ14=3,G14,0)</f>
        <v>0</v>
      </c>
      <c r="BD14" s="247">
        <f>IF(AZ14=4,G14,0)</f>
        <v>0</v>
      </c>
      <c r="BE14" s="247">
        <f>IF(AZ14=5,G14,0)</f>
        <v>0</v>
      </c>
      <c r="CA14" s="278">
        <v>12</v>
      </c>
      <c r="CB14" s="278">
        <v>0</v>
      </c>
    </row>
    <row r="15" spans="1:80">
      <c r="A15" s="279">
        <v>8</v>
      </c>
      <c r="B15" s="280" t="s">
        <v>1782</v>
      </c>
      <c r="C15" s="281" t="s">
        <v>1783</v>
      </c>
      <c r="D15" s="282" t="s">
        <v>1769</v>
      </c>
      <c r="E15" s="283">
        <v>1</v>
      </c>
      <c r="F15" s="283">
        <v>0</v>
      </c>
      <c r="G15" s="284">
        <f>E15*F15</f>
        <v>0</v>
      </c>
      <c r="H15" s="285">
        <v>0</v>
      </c>
      <c r="I15" s="286">
        <f>E15*H15</f>
        <v>0</v>
      </c>
      <c r="J15" s="285"/>
      <c r="K15" s="286">
        <f>E15*J15</f>
        <v>0</v>
      </c>
      <c r="O15" s="278">
        <v>2</v>
      </c>
      <c r="AA15" s="247">
        <v>12</v>
      </c>
      <c r="AB15" s="247">
        <v>0</v>
      </c>
      <c r="AC15" s="247">
        <v>8</v>
      </c>
      <c r="AZ15" s="247">
        <v>1</v>
      </c>
      <c r="BA15" s="247">
        <f>IF(AZ15=1,G15,0)</f>
        <v>0</v>
      </c>
      <c r="BB15" s="247">
        <f>IF(AZ15=2,G15,0)</f>
        <v>0</v>
      </c>
      <c r="BC15" s="247">
        <f>IF(AZ15=3,G15,0)</f>
        <v>0</v>
      </c>
      <c r="BD15" s="247">
        <f>IF(AZ15=4,G15,0)</f>
        <v>0</v>
      </c>
      <c r="BE15" s="247">
        <f>IF(AZ15=5,G15,0)</f>
        <v>0</v>
      </c>
      <c r="CA15" s="278">
        <v>12</v>
      </c>
      <c r="CB15" s="278">
        <v>0</v>
      </c>
    </row>
    <row r="16" spans="1:80">
      <c r="A16" s="279">
        <v>9</v>
      </c>
      <c r="B16" s="280" t="s">
        <v>1784</v>
      </c>
      <c r="C16" s="281" t="s">
        <v>1785</v>
      </c>
      <c r="D16" s="282" t="s">
        <v>1769</v>
      </c>
      <c r="E16" s="283">
        <v>1</v>
      </c>
      <c r="F16" s="283">
        <v>0</v>
      </c>
      <c r="G16" s="284">
        <f>E16*F16</f>
        <v>0</v>
      </c>
      <c r="H16" s="285">
        <v>0</v>
      </c>
      <c r="I16" s="286">
        <f>E16*H16</f>
        <v>0</v>
      </c>
      <c r="J16" s="285"/>
      <c r="K16" s="286">
        <f>E16*J16</f>
        <v>0</v>
      </c>
      <c r="O16" s="278">
        <v>2</v>
      </c>
      <c r="AA16" s="247">
        <v>12</v>
      </c>
      <c r="AB16" s="247">
        <v>0</v>
      </c>
      <c r="AC16" s="247">
        <v>9</v>
      </c>
      <c r="AZ16" s="247">
        <v>1</v>
      </c>
      <c r="BA16" s="247">
        <f>IF(AZ16=1,G16,0)</f>
        <v>0</v>
      </c>
      <c r="BB16" s="247">
        <f>IF(AZ16=2,G16,0)</f>
        <v>0</v>
      </c>
      <c r="BC16" s="247">
        <f>IF(AZ16=3,G16,0)</f>
        <v>0</v>
      </c>
      <c r="BD16" s="247">
        <f>IF(AZ16=4,G16,0)</f>
        <v>0</v>
      </c>
      <c r="BE16" s="247">
        <f>IF(AZ16=5,G16,0)</f>
        <v>0</v>
      </c>
      <c r="CA16" s="278">
        <v>12</v>
      </c>
      <c r="CB16" s="278">
        <v>0</v>
      </c>
    </row>
    <row r="17" spans="1:80">
      <c r="A17" s="279">
        <v>10</v>
      </c>
      <c r="B17" s="280" t="s">
        <v>1786</v>
      </c>
      <c r="C17" s="281" t="s">
        <v>1787</v>
      </c>
      <c r="D17" s="282" t="s">
        <v>1769</v>
      </c>
      <c r="E17" s="283">
        <v>1</v>
      </c>
      <c r="F17" s="283">
        <v>0</v>
      </c>
      <c r="G17" s="284">
        <f>E17*F17</f>
        <v>0</v>
      </c>
      <c r="H17" s="285">
        <v>0</v>
      </c>
      <c r="I17" s="286">
        <f>E17*H17</f>
        <v>0</v>
      </c>
      <c r="J17" s="285"/>
      <c r="K17" s="286">
        <f>E17*J17</f>
        <v>0</v>
      </c>
      <c r="O17" s="278">
        <v>2</v>
      </c>
      <c r="AA17" s="247">
        <v>12</v>
      </c>
      <c r="AB17" s="247">
        <v>0</v>
      </c>
      <c r="AC17" s="247">
        <v>10</v>
      </c>
      <c r="AZ17" s="247">
        <v>1</v>
      </c>
      <c r="BA17" s="247">
        <f>IF(AZ17=1,G17,0)</f>
        <v>0</v>
      </c>
      <c r="BB17" s="247">
        <f>IF(AZ17=2,G17,0)</f>
        <v>0</v>
      </c>
      <c r="BC17" s="247">
        <f>IF(AZ17=3,G17,0)</f>
        <v>0</v>
      </c>
      <c r="BD17" s="247">
        <f>IF(AZ17=4,G17,0)</f>
        <v>0</v>
      </c>
      <c r="BE17" s="247">
        <f>IF(AZ17=5,G17,0)</f>
        <v>0</v>
      </c>
      <c r="CA17" s="278">
        <v>12</v>
      </c>
      <c r="CB17" s="278">
        <v>0</v>
      </c>
    </row>
    <row r="18" spans="1:80" ht="22.5">
      <c r="A18" s="279">
        <v>11</v>
      </c>
      <c r="B18" s="280" t="s">
        <v>1788</v>
      </c>
      <c r="C18" s="281" t="s">
        <v>1789</v>
      </c>
      <c r="D18" s="282" t="s">
        <v>1769</v>
      </c>
      <c r="E18" s="283">
        <v>1</v>
      </c>
      <c r="F18" s="283">
        <v>0</v>
      </c>
      <c r="G18" s="284">
        <f>E18*F18</f>
        <v>0</v>
      </c>
      <c r="H18" s="285">
        <v>0</v>
      </c>
      <c r="I18" s="286">
        <f>E18*H18</f>
        <v>0</v>
      </c>
      <c r="J18" s="285"/>
      <c r="K18" s="286">
        <f>E18*J18</f>
        <v>0</v>
      </c>
      <c r="O18" s="278">
        <v>2</v>
      </c>
      <c r="AA18" s="247">
        <v>12</v>
      </c>
      <c r="AB18" s="247">
        <v>0</v>
      </c>
      <c r="AC18" s="247">
        <v>11</v>
      </c>
      <c r="AZ18" s="247">
        <v>1</v>
      </c>
      <c r="BA18" s="247">
        <f>IF(AZ18=1,G18,0)</f>
        <v>0</v>
      </c>
      <c r="BB18" s="247">
        <f>IF(AZ18=2,G18,0)</f>
        <v>0</v>
      </c>
      <c r="BC18" s="247">
        <f>IF(AZ18=3,G18,0)</f>
        <v>0</v>
      </c>
      <c r="BD18" s="247">
        <f>IF(AZ18=4,G18,0)</f>
        <v>0</v>
      </c>
      <c r="BE18" s="247">
        <f>IF(AZ18=5,G18,0)</f>
        <v>0</v>
      </c>
      <c r="CA18" s="278">
        <v>12</v>
      </c>
      <c r="CB18" s="278">
        <v>0</v>
      </c>
    </row>
    <row r="19" spans="1:80" ht="22.5">
      <c r="A19" s="279">
        <v>12</v>
      </c>
      <c r="B19" s="280" t="s">
        <v>1790</v>
      </c>
      <c r="C19" s="281" t="s">
        <v>1791</v>
      </c>
      <c r="D19" s="282" t="s">
        <v>1769</v>
      </c>
      <c r="E19" s="283">
        <v>1</v>
      </c>
      <c r="F19" s="283">
        <v>0</v>
      </c>
      <c r="G19" s="284">
        <f>E19*F19</f>
        <v>0</v>
      </c>
      <c r="H19" s="285">
        <v>0</v>
      </c>
      <c r="I19" s="286">
        <f>E19*H19</f>
        <v>0</v>
      </c>
      <c r="J19" s="285"/>
      <c r="K19" s="286">
        <f>E19*J19</f>
        <v>0</v>
      </c>
      <c r="O19" s="278">
        <v>2</v>
      </c>
      <c r="AA19" s="247">
        <v>12</v>
      </c>
      <c r="AB19" s="247">
        <v>0</v>
      </c>
      <c r="AC19" s="247">
        <v>12</v>
      </c>
      <c r="AZ19" s="247">
        <v>1</v>
      </c>
      <c r="BA19" s="247">
        <f>IF(AZ19=1,G19,0)</f>
        <v>0</v>
      </c>
      <c r="BB19" s="247">
        <f>IF(AZ19=2,G19,0)</f>
        <v>0</v>
      </c>
      <c r="BC19" s="247">
        <f>IF(AZ19=3,G19,0)</f>
        <v>0</v>
      </c>
      <c r="BD19" s="247">
        <f>IF(AZ19=4,G19,0)</f>
        <v>0</v>
      </c>
      <c r="BE19" s="247">
        <f>IF(AZ19=5,G19,0)</f>
        <v>0</v>
      </c>
      <c r="CA19" s="278">
        <v>12</v>
      </c>
      <c r="CB19" s="278">
        <v>0</v>
      </c>
    </row>
    <row r="20" spans="1:80">
      <c r="A20" s="298"/>
      <c r="B20" s="299" t="s">
        <v>96</v>
      </c>
      <c r="C20" s="300" t="s">
        <v>1766</v>
      </c>
      <c r="D20" s="301"/>
      <c r="E20" s="302"/>
      <c r="F20" s="303"/>
      <c r="G20" s="304">
        <f>SUM(G7:G19)</f>
        <v>0</v>
      </c>
      <c r="H20" s="305"/>
      <c r="I20" s="306">
        <f>SUM(I7:I19)</f>
        <v>0</v>
      </c>
      <c r="J20" s="305"/>
      <c r="K20" s="306">
        <f>SUM(K7:K19)</f>
        <v>0</v>
      </c>
      <c r="O20" s="278">
        <v>4</v>
      </c>
      <c r="BA20" s="307">
        <f>SUM(BA7:BA19)</f>
        <v>0</v>
      </c>
      <c r="BB20" s="307">
        <f>SUM(BB7:BB19)</f>
        <v>0</v>
      </c>
      <c r="BC20" s="307">
        <f>SUM(BC7:BC19)</f>
        <v>0</v>
      </c>
      <c r="BD20" s="307">
        <f>SUM(BD7:BD19)</f>
        <v>0</v>
      </c>
      <c r="BE20" s="307">
        <f>SUM(BE7:BE19)</f>
        <v>0</v>
      </c>
    </row>
    <row r="21" spans="1:80">
      <c r="A21" s="268" t="s">
        <v>93</v>
      </c>
      <c r="B21" s="269" t="s">
        <v>1792</v>
      </c>
      <c r="C21" s="270" t="s">
        <v>1793</v>
      </c>
      <c r="D21" s="271"/>
      <c r="E21" s="272"/>
      <c r="F21" s="272"/>
      <c r="G21" s="273"/>
      <c r="H21" s="274"/>
      <c r="I21" s="275"/>
      <c r="J21" s="276"/>
      <c r="K21" s="277"/>
      <c r="O21" s="278">
        <v>1</v>
      </c>
    </row>
    <row r="22" spans="1:80">
      <c r="A22" s="279">
        <v>13</v>
      </c>
      <c r="B22" s="280" t="s">
        <v>1795</v>
      </c>
      <c r="C22" s="281" t="s">
        <v>1796</v>
      </c>
      <c r="D22" s="282" t="s">
        <v>1769</v>
      </c>
      <c r="E22" s="283">
        <v>1</v>
      </c>
      <c r="F22" s="283">
        <v>0</v>
      </c>
      <c r="G22" s="284">
        <f>E22*F22</f>
        <v>0</v>
      </c>
      <c r="H22" s="285">
        <v>0</v>
      </c>
      <c r="I22" s="286">
        <f>E22*H22</f>
        <v>0</v>
      </c>
      <c r="J22" s="285"/>
      <c r="K22" s="286">
        <f>E22*J22</f>
        <v>0</v>
      </c>
      <c r="O22" s="278">
        <v>2</v>
      </c>
      <c r="AA22" s="247">
        <v>12</v>
      </c>
      <c r="AB22" s="247">
        <v>0</v>
      </c>
      <c r="AC22" s="247">
        <v>13</v>
      </c>
      <c r="AZ22" s="247">
        <v>1</v>
      </c>
      <c r="BA22" s="247">
        <f>IF(AZ22=1,G22,0)</f>
        <v>0</v>
      </c>
      <c r="BB22" s="247">
        <f>IF(AZ22=2,G22,0)</f>
        <v>0</v>
      </c>
      <c r="BC22" s="247">
        <f>IF(AZ22=3,G22,0)</f>
        <v>0</v>
      </c>
      <c r="BD22" s="247">
        <f>IF(AZ22=4,G22,0)</f>
        <v>0</v>
      </c>
      <c r="BE22" s="247">
        <f>IF(AZ22=5,G22,0)</f>
        <v>0</v>
      </c>
      <c r="CA22" s="278">
        <v>12</v>
      </c>
      <c r="CB22" s="278">
        <v>0</v>
      </c>
    </row>
    <row r="23" spans="1:80">
      <c r="A23" s="279">
        <v>14</v>
      </c>
      <c r="B23" s="280" t="s">
        <v>1797</v>
      </c>
      <c r="C23" s="281" t="s">
        <v>1798</v>
      </c>
      <c r="D23" s="282" t="s">
        <v>1769</v>
      </c>
      <c r="E23" s="283">
        <v>1</v>
      </c>
      <c r="F23" s="283">
        <v>0</v>
      </c>
      <c r="G23" s="284">
        <f>E23*F23</f>
        <v>0</v>
      </c>
      <c r="H23" s="285">
        <v>0</v>
      </c>
      <c r="I23" s="286">
        <f>E23*H23</f>
        <v>0</v>
      </c>
      <c r="J23" s="285"/>
      <c r="K23" s="286">
        <f>E23*J23</f>
        <v>0</v>
      </c>
      <c r="O23" s="278">
        <v>2</v>
      </c>
      <c r="AA23" s="247">
        <v>12</v>
      </c>
      <c r="AB23" s="247">
        <v>0</v>
      </c>
      <c r="AC23" s="247">
        <v>14</v>
      </c>
      <c r="AZ23" s="247">
        <v>1</v>
      </c>
      <c r="BA23" s="247">
        <f>IF(AZ23=1,G23,0)</f>
        <v>0</v>
      </c>
      <c r="BB23" s="247">
        <f>IF(AZ23=2,G23,0)</f>
        <v>0</v>
      </c>
      <c r="BC23" s="247">
        <f>IF(AZ23=3,G23,0)</f>
        <v>0</v>
      </c>
      <c r="BD23" s="247">
        <f>IF(AZ23=4,G23,0)</f>
        <v>0</v>
      </c>
      <c r="BE23" s="247">
        <f>IF(AZ23=5,G23,0)</f>
        <v>0</v>
      </c>
      <c r="CA23" s="278">
        <v>12</v>
      </c>
      <c r="CB23" s="278">
        <v>0</v>
      </c>
    </row>
    <row r="24" spans="1:80">
      <c r="A24" s="279">
        <v>15</v>
      </c>
      <c r="B24" s="280" t="s">
        <v>1799</v>
      </c>
      <c r="C24" s="281" t="s">
        <v>1800</v>
      </c>
      <c r="D24" s="282" t="s">
        <v>1769</v>
      </c>
      <c r="E24" s="283">
        <v>1</v>
      </c>
      <c r="F24" s="283">
        <v>0</v>
      </c>
      <c r="G24" s="284">
        <f>E24*F24</f>
        <v>0</v>
      </c>
      <c r="H24" s="285">
        <v>0</v>
      </c>
      <c r="I24" s="286">
        <f>E24*H24</f>
        <v>0</v>
      </c>
      <c r="J24" s="285"/>
      <c r="K24" s="286">
        <f>E24*J24</f>
        <v>0</v>
      </c>
      <c r="O24" s="278">
        <v>2</v>
      </c>
      <c r="AA24" s="247">
        <v>12</v>
      </c>
      <c r="AB24" s="247">
        <v>0</v>
      </c>
      <c r="AC24" s="247">
        <v>16</v>
      </c>
      <c r="AZ24" s="247">
        <v>1</v>
      </c>
      <c r="BA24" s="247">
        <f>IF(AZ24=1,G24,0)</f>
        <v>0</v>
      </c>
      <c r="BB24" s="247">
        <f>IF(AZ24=2,G24,0)</f>
        <v>0</v>
      </c>
      <c r="BC24" s="247">
        <f>IF(AZ24=3,G24,0)</f>
        <v>0</v>
      </c>
      <c r="BD24" s="247">
        <f>IF(AZ24=4,G24,0)</f>
        <v>0</v>
      </c>
      <c r="BE24" s="247">
        <f>IF(AZ24=5,G24,0)</f>
        <v>0</v>
      </c>
      <c r="CA24" s="278">
        <v>12</v>
      </c>
      <c r="CB24" s="278">
        <v>0</v>
      </c>
    </row>
    <row r="25" spans="1:80">
      <c r="A25" s="279">
        <v>16</v>
      </c>
      <c r="B25" s="280" t="s">
        <v>1799</v>
      </c>
      <c r="C25" s="281" t="s">
        <v>1801</v>
      </c>
      <c r="D25" s="282" t="s">
        <v>1769</v>
      </c>
      <c r="E25" s="283">
        <v>1</v>
      </c>
      <c r="F25" s="283">
        <v>0</v>
      </c>
      <c r="G25" s="284">
        <f>E25*F25</f>
        <v>0</v>
      </c>
      <c r="H25" s="285">
        <v>0</v>
      </c>
      <c r="I25" s="286">
        <f>E25*H25</f>
        <v>0</v>
      </c>
      <c r="J25" s="285"/>
      <c r="K25" s="286">
        <f>E25*J25</f>
        <v>0</v>
      </c>
      <c r="O25" s="278">
        <v>2</v>
      </c>
      <c r="AA25" s="247">
        <v>12</v>
      </c>
      <c r="AB25" s="247">
        <v>0</v>
      </c>
      <c r="AC25" s="247">
        <v>15</v>
      </c>
      <c r="AZ25" s="247">
        <v>1</v>
      </c>
      <c r="BA25" s="247">
        <f>IF(AZ25=1,G25,0)</f>
        <v>0</v>
      </c>
      <c r="BB25" s="247">
        <f>IF(AZ25=2,G25,0)</f>
        <v>0</v>
      </c>
      <c r="BC25" s="247">
        <f>IF(AZ25=3,G25,0)</f>
        <v>0</v>
      </c>
      <c r="BD25" s="247">
        <f>IF(AZ25=4,G25,0)</f>
        <v>0</v>
      </c>
      <c r="BE25" s="247">
        <f>IF(AZ25=5,G25,0)</f>
        <v>0</v>
      </c>
      <c r="CA25" s="278">
        <v>12</v>
      </c>
      <c r="CB25" s="278">
        <v>0</v>
      </c>
    </row>
    <row r="26" spans="1:80">
      <c r="A26" s="279">
        <v>17</v>
      </c>
      <c r="B26" s="280" t="s">
        <v>1802</v>
      </c>
      <c r="C26" s="281" t="s">
        <v>1803</v>
      </c>
      <c r="D26" s="282" t="s">
        <v>1769</v>
      </c>
      <c r="E26" s="283">
        <v>1</v>
      </c>
      <c r="F26" s="283">
        <v>0</v>
      </c>
      <c r="G26" s="284">
        <f>E26*F26</f>
        <v>0</v>
      </c>
      <c r="H26" s="285">
        <v>0</v>
      </c>
      <c r="I26" s="286">
        <f>E26*H26</f>
        <v>0</v>
      </c>
      <c r="J26" s="285"/>
      <c r="K26" s="286">
        <f>E26*J26</f>
        <v>0</v>
      </c>
      <c r="O26" s="278">
        <v>2</v>
      </c>
      <c r="AA26" s="247">
        <v>12</v>
      </c>
      <c r="AB26" s="247">
        <v>0</v>
      </c>
      <c r="AC26" s="247">
        <v>17</v>
      </c>
      <c r="AZ26" s="247">
        <v>1</v>
      </c>
      <c r="BA26" s="247">
        <f>IF(AZ26=1,G26,0)</f>
        <v>0</v>
      </c>
      <c r="BB26" s="247">
        <f>IF(AZ26=2,G26,0)</f>
        <v>0</v>
      </c>
      <c r="BC26" s="247">
        <f>IF(AZ26=3,G26,0)</f>
        <v>0</v>
      </c>
      <c r="BD26" s="247">
        <f>IF(AZ26=4,G26,0)</f>
        <v>0</v>
      </c>
      <c r="BE26" s="247">
        <f>IF(AZ26=5,G26,0)</f>
        <v>0</v>
      </c>
      <c r="CA26" s="278">
        <v>12</v>
      </c>
      <c r="CB26" s="278">
        <v>0</v>
      </c>
    </row>
    <row r="27" spans="1:80" ht="22.5">
      <c r="A27" s="279">
        <v>18</v>
      </c>
      <c r="B27" s="280" t="s">
        <v>1804</v>
      </c>
      <c r="C27" s="281" t="s">
        <v>1805</v>
      </c>
      <c r="D27" s="282" t="s">
        <v>1769</v>
      </c>
      <c r="E27" s="283">
        <v>1</v>
      </c>
      <c r="F27" s="283">
        <v>0</v>
      </c>
      <c r="G27" s="284">
        <f>E27*F27</f>
        <v>0</v>
      </c>
      <c r="H27" s="285">
        <v>0</v>
      </c>
      <c r="I27" s="286">
        <f>E27*H27</f>
        <v>0</v>
      </c>
      <c r="J27" s="285"/>
      <c r="K27" s="286">
        <f>E27*J27</f>
        <v>0</v>
      </c>
      <c r="O27" s="278">
        <v>2</v>
      </c>
      <c r="AA27" s="247">
        <v>12</v>
      </c>
      <c r="AB27" s="247">
        <v>0</v>
      </c>
      <c r="AC27" s="247">
        <v>18</v>
      </c>
      <c r="AZ27" s="247">
        <v>1</v>
      </c>
      <c r="BA27" s="247">
        <f>IF(AZ27=1,G27,0)</f>
        <v>0</v>
      </c>
      <c r="BB27" s="247">
        <f>IF(AZ27=2,G27,0)</f>
        <v>0</v>
      </c>
      <c r="BC27" s="247">
        <f>IF(AZ27=3,G27,0)</f>
        <v>0</v>
      </c>
      <c r="BD27" s="247">
        <f>IF(AZ27=4,G27,0)</f>
        <v>0</v>
      </c>
      <c r="BE27" s="247">
        <f>IF(AZ27=5,G27,0)</f>
        <v>0</v>
      </c>
      <c r="CA27" s="278">
        <v>12</v>
      </c>
      <c r="CB27" s="278">
        <v>0</v>
      </c>
    </row>
    <row r="28" spans="1:80" ht="22.5">
      <c r="A28" s="279">
        <v>19</v>
      </c>
      <c r="B28" s="280" t="s">
        <v>1806</v>
      </c>
      <c r="C28" s="281" t="s">
        <v>1807</v>
      </c>
      <c r="D28" s="282" t="s">
        <v>1769</v>
      </c>
      <c r="E28" s="283">
        <v>1</v>
      </c>
      <c r="F28" s="283">
        <v>0</v>
      </c>
      <c r="G28" s="284">
        <f>E28*F28</f>
        <v>0</v>
      </c>
      <c r="H28" s="285">
        <v>0</v>
      </c>
      <c r="I28" s="286">
        <f>E28*H28</f>
        <v>0</v>
      </c>
      <c r="J28" s="285"/>
      <c r="K28" s="286">
        <f>E28*J28</f>
        <v>0</v>
      </c>
      <c r="O28" s="278">
        <v>2</v>
      </c>
      <c r="AA28" s="247">
        <v>12</v>
      </c>
      <c r="AB28" s="247">
        <v>0</v>
      </c>
      <c r="AC28" s="247">
        <v>19</v>
      </c>
      <c r="AZ28" s="247">
        <v>1</v>
      </c>
      <c r="BA28" s="247">
        <f>IF(AZ28=1,G28,0)</f>
        <v>0</v>
      </c>
      <c r="BB28" s="247">
        <f>IF(AZ28=2,G28,0)</f>
        <v>0</v>
      </c>
      <c r="BC28" s="247">
        <f>IF(AZ28=3,G28,0)</f>
        <v>0</v>
      </c>
      <c r="BD28" s="247">
        <f>IF(AZ28=4,G28,0)</f>
        <v>0</v>
      </c>
      <c r="BE28" s="247">
        <f>IF(AZ28=5,G28,0)</f>
        <v>0</v>
      </c>
      <c r="CA28" s="278">
        <v>12</v>
      </c>
      <c r="CB28" s="278">
        <v>0</v>
      </c>
    </row>
    <row r="29" spans="1:80">
      <c r="A29" s="298"/>
      <c r="B29" s="299" t="s">
        <v>96</v>
      </c>
      <c r="C29" s="300" t="s">
        <v>1794</v>
      </c>
      <c r="D29" s="301"/>
      <c r="E29" s="302"/>
      <c r="F29" s="303"/>
      <c r="G29" s="304">
        <f>SUM(G21:G28)</f>
        <v>0</v>
      </c>
      <c r="H29" s="305"/>
      <c r="I29" s="306">
        <f>SUM(I21:I28)</f>
        <v>0</v>
      </c>
      <c r="J29" s="305"/>
      <c r="K29" s="306">
        <f>SUM(K21:K28)</f>
        <v>0</v>
      </c>
      <c r="O29" s="278">
        <v>4</v>
      </c>
      <c r="BA29" s="307">
        <f>SUM(BA21:BA28)</f>
        <v>0</v>
      </c>
      <c r="BB29" s="307">
        <f>SUM(BB21:BB28)</f>
        <v>0</v>
      </c>
      <c r="BC29" s="307">
        <f>SUM(BC21:BC28)</f>
        <v>0</v>
      </c>
      <c r="BD29" s="307">
        <f>SUM(BD21:BD28)</f>
        <v>0</v>
      </c>
      <c r="BE29" s="307">
        <f>SUM(BE21:BE28)</f>
        <v>0</v>
      </c>
    </row>
    <row r="30" spans="1:80">
      <c r="E30" s="247"/>
    </row>
    <row r="31" spans="1:80">
      <c r="E31" s="247"/>
    </row>
    <row r="32" spans="1:80">
      <c r="E32" s="247"/>
    </row>
    <row r="33" spans="5:5">
      <c r="E33" s="247"/>
    </row>
    <row r="34" spans="5:5">
      <c r="E34" s="247"/>
    </row>
    <row r="35" spans="5:5">
      <c r="E35" s="247"/>
    </row>
    <row r="36" spans="5:5">
      <c r="E36" s="247"/>
    </row>
    <row r="37" spans="5:5">
      <c r="E37" s="247"/>
    </row>
    <row r="38" spans="5:5">
      <c r="E38" s="247"/>
    </row>
    <row r="39" spans="5:5">
      <c r="E39" s="247"/>
    </row>
    <row r="40" spans="5:5">
      <c r="E40" s="247"/>
    </row>
    <row r="41" spans="5:5">
      <c r="E41" s="247"/>
    </row>
    <row r="42" spans="5:5">
      <c r="E42" s="247"/>
    </row>
    <row r="43" spans="5:5">
      <c r="E43" s="247"/>
    </row>
    <row r="44" spans="5:5">
      <c r="E44" s="247"/>
    </row>
    <row r="45" spans="5:5">
      <c r="E45" s="247"/>
    </row>
    <row r="46" spans="5:5">
      <c r="E46" s="247"/>
    </row>
    <row r="47" spans="5:5">
      <c r="E47" s="247"/>
    </row>
    <row r="48" spans="5:5">
      <c r="E48" s="247"/>
    </row>
    <row r="49" spans="1:7">
      <c r="E49" s="247"/>
    </row>
    <row r="50" spans="1:7">
      <c r="E50" s="247"/>
    </row>
    <row r="51" spans="1:7">
      <c r="E51" s="247"/>
    </row>
    <row r="52" spans="1:7">
      <c r="E52" s="247"/>
    </row>
    <row r="53" spans="1:7">
      <c r="A53" s="297"/>
      <c r="B53" s="297"/>
      <c r="C53" s="297"/>
      <c r="D53" s="297"/>
      <c r="E53" s="297"/>
      <c r="F53" s="297"/>
      <c r="G53" s="297"/>
    </row>
    <row r="54" spans="1:7">
      <c r="A54" s="297"/>
      <c r="B54" s="297"/>
      <c r="C54" s="297"/>
      <c r="D54" s="297"/>
      <c r="E54" s="297"/>
      <c r="F54" s="297"/>
      <c r="G54" s="297"/>
    </row>
    <row r="55" spans="1:7">
      <c r="A55" s="297"/>
      <c r="B55" s="297"/>
      <c r="C55" s="297"/>
      <c r="D55" s="297"/>
      <c r="E55" s="297"/>
      <c r="F55" s="297"/>
      <c r="G55" s="297"/>
    </row>
    <row r="56" spans="1:7">
      <c r="A56" s="297"/>
      <c r="B56" s="297"/>
      <c r="C56" s="297"/>
      <c r="D56" s="297"/>
      <c r="E56" s="297"/>
      <c r="F56" s="297"/>
      <c r="G56" s="297"/>
    </row>
    <row r="57" spans="1:7">
      <c r="E57" s="247"/>
    </row>
    <row r="58" spans="1:7">
      <c r="E58" s="247"/>
    </row>
    <row r="59" spans="1:7">
      <c r="E59" s="247"/>
    </row>
    <row r="60" spans="1:7">
      <c r="E60" s="247"/>
    </row>
    <row r="61" spans="1:7">
      <c r="E61" s="247"/>
    </row>
    <row r="62" spans="1:7">
      <c r="E62" s="247"/>
    </row>
    <row r="63" spans="1:7">
      <c r="E63" s="247"/>
    </row>
    <row r="64" spans="1:7">
      <c r="E64" s="247"/>
    </row>
    <row r="65" spans="5:5">
      <c r="E65" s="247"/>
    </row>
    <row r="66" spans="5:5">
      <c r="E66" s="247"/>
    </row>
    <row r="67" spans="5:5">
      <c r="E67" s="247"/>
    </row>
    <row r="68" spans="5:5">
      <c r="E68" s="247"/>
    </row>
    <row r="69" spans="5:5">
      <c r="E69" s="247"/>
    </row>
    <row r="70" spans="5:5">
      <c r="E70" s="247"/>
    </row>
    <row r="71" spans="5:5">
      <c r="E71" s="247"/>
    </row>
    <row r="72" spans="5:5">
      <c r="E72" s="247"/>
    </row>
    <row r="73" spans="5:5">
      <c r="E73" s="247"/>
    </row>
    <row r="74" spans="5:5">
      <c r="E74" s="247"/>
    </row>
    <row r="75" spans="5:5">
      <c r="E75" s="247"/>
    </row>
    <row r="76" spans="5:5">
      <c r="E76" s="247"/>
    </row>
    <row r="77" spans="5:5">
      <c r="E77" s="247"/>
    </row>
    <row r="78" spans="5:5">
      <c r="E78" s="247"/>
    </row>
    <row r="79" spans="5:5">
      <c r="E79" s="247"/>
    </row>
    <row r="80" spans="5:5">
      <c r="E80" s="247"/>
    </row>
    <row r="81" spans="1:7">
      <c r="E81" s="247"/>
    </row>
    <row r="82" spans="1:7">
      <c r="E82" s="247"/>
    </row>
    <row r="83" spans="1:7">
      <c r="E83" s="247"/>
    </row>
    <row r="84" spans="1:7">
      <c r="E84" s="247"/>
    </row>
    <row r="85" spans="1:7">
      <c r="E85" s="247"/>
    </row>
    <row r="86" spans="1:7">
      <c r="E86" s="247"/>
    </row>
    <row r="87" spans="1:7">
      <c r="E87" s="247"/>
    </row>
    <row r="88" spans="1:7">
      <c r="A88" s="308"/>
      <c r="B88" s="308"/>
    </row>
    <row r="89" spans="1:7">
      <c r="A89" s="297"/>
      <c r="B89" s="297"/>
      <c r="C89" s="309"/>
      <c r="D89" s="309"/>
      <c r="E89" s="310"/>
      <c r="F89" s="309"/>
      <c r="G89" s="311"/>
    </row>
    <row r="90" spans="1:7">
      <c r="A90" s="312"/>
      <c r="B90" s="312"/>
      <c r="C90" s="297"/>
      <c r="D90" s="297"/>
      <c r="E90" s="313"/>
      <c r="F90" s="297"/>
      <c r="G90" s="297"/>
    </row>
    <row r="91" spans="1:7">
      <c r="A91" s="297"/>
      <c r="B91" s="297"/>
      <c r="C91" s="297"/>
      <c r="D91" s="297"/>
      <c r="E91" s="313"/>
      <c r="F91" s="297"/>
      <c r="G91" s="297"/>
    </row>
    <row r="92" spans="1:7">
      <c r="A92" s="297"/>
      <c r="B92" s="297"/>
      <c r="C92" s="297"/>
      <c r="D92" s="297"/>
      <c r="E92" s="313"/>
      <c r="F92" s="297"/>
      <c r="G92" s="297"/>
    </row>
    <row r="93" spans="1:7">
      <c r="A93" s="297"/>
      <c r="B93" s="297"/>
      <c r="C93" s="297"/>
      <c r="D93" s="297"/>
      <c r="E93" s="313"/>
      <c r="F93" s="297"/>
      <c r="G93" s="297"/>
    </row>
    <row r="94" spans="1:7">
      <c r="A94" s="297"/>
      <c r="B94" s="297"/>
      <c r="C94" s="297"/>
      <c r="D94" s="297"/>
      <c r="E94" s="313"/>
      <c r="F94" s="297"/>
      <c r="G94" s="297"/>
    </row>
    <row r="95" spans="1:7">
      <c r="A95" s="297"/>
      <c r="B95" s="297"/>
      <c r="C95" s="297"/>
      <c r="D95" s="297"/>
      <c r="E95" s="313"/>
      <c r="F95" s="297"/>
      <c r="G95" s="297"/>
    </row>
    <row r="96" spans="1:7">
      <c r="A96" s="297"/>
      <c r="B96" s="297"/>
      <c r="C96" s="297"/>
      <c r="D96" s="297"/>
      <c r="E96" s="313"/>
      <c r="F96" s="297"/>
      <c r="G96" s="297"/>
    </row>
    <row r="97" spans="1:7">
      <c r="A97" s="297"/>
      <c r="B97" s="297"/>
      <c r="C97" s="297"/>
      <c r="D97" s="297"/>
      <c r="E97" s="313"/>
      <c r="F97" s="297"/>
      <c r="G97" s="297"/>
    </row>
    <row r="98" spans="1:7">
      <c r="A98" s="297"/>
      <c r="B98" s="297"/>
      <c r="C98" s="297"/>
      <c r="D98" s="297"/>
      <c r="E98" s="313"/>
      <c r="F98" s="297"/>
      <c r="G98" s="297"/>
    </row>
    <row r="99" spans="1:7">
      <c r="A99" s="297"/>
      <c r="B99" s="297"/>
      <c r="C99" s="297"/>
      <c r="D99" s="297"/>
      <c r="E99" s="313"/>
      <c r="F99" s="297"/>
      <c r="G99" s="297"/>
    </row>
    <row r="100" spans="1:7">
      <c r="A100" s="297"/>
      <c r="B100" s="297"/>
      <c r="C100" s="297"/>
      <c r="D100" s="297"/>
      <c r="E100" s="313"/>
      <c r="F100" s="297"/>
      <c r="G100" s="297"/>
    </row>
    <row r="101" spans="1:7">
      <c r="A101" s="297"/>
      <c r="B101" s="297"/>
      <c r="C101" s="297"/>
      <c r="D101" s="297"/>
      <c r="E101" s="313"/>
      <c r="F101" s="297"/>
      <c r="G101" s="297"/>
    </row>
    <row r="102" spans="1:7">
      <c r="A102" s="297"/>
      <c r="B102" s="297"/>
      <c r="C102" s="297"/>
      <c r="D102" s="297"/>
      <c r="E102" s="313"/>
      <c r="F102" s="297"/>
      <c r="G102" s="29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31</vt:i4>
      </vt:variant>
    </vt:vector>
  </HeadingPairs>
  <TitlesOfParts>
    <vt:vector size="38" baseType="lpstr">
      <vt:lpstr>Stavba</vt:lpstr>
      <vt:lpstr>SO.01 SO.01.DPS KL</vt:lpstr>
      <vt:lpstr>SO.01 SO.01.DPS Rek</vt:lpstr>
      <vt:lpstr>SO.01 SO.01.DPS Pol</vt:lpstr>
      <vt:lpstr>SO.01 SO.01.VON KL</vt:lpstr>
      <vt:lpstr>SO.01 SO.01.VON Rek</vt:lpstr>
      <vt:lpstr>SO.01 SO.01.VON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'SO.01 SO.01.DPS Pol'!Názvy_tisku</vt:lpstr>
      <vt:lpstr>'SO.01 SO.01.DPS Rek'!Názvy_tisku</vt:lpstr>
      <vt:lpstr>'SO.01 SO.01.VON Pol'!Názvy_tisku</vt:lpstr>
      <vt:lpstr>'SO.01 SO.01.VON Rek'!Názvy_tisku</vt:lpstr>
      <vt:lpstr>Stavba!Objednatel</vt:lpstr>
      <vt:lpstr>Stavba!Objekt</vt:lpstr>
      <vt:lpstr>'SO.01 SO.01.DPS KL'!Oblast_tisku</vt:lpstr>
      <vt:lpstr>'SO.01 SO.01.DPS Pol'!Oblast_tisku</vt:lpstr>
      <vt:lpstr>'SO.01 SO.01.DPS Rek'!Oblast_tisku</vt:lpstr>
      <vt:lpstr>'SO.01 SO.01.VON KL'!Oblast_tisku</vt:lpstr>
      <vt:lpstr>'SO.01 SO.01.VON Pol'!Oblast_tisku</vt:lpstr>
      <vt:lpstr>'SO.01 SO.01.VON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Ferebauer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Pavel Ferebauer</cp:lastModifiedBy>
  <dcterms:created xsi:type="dcterms:W3CDTF">2015-04-03T07:04:34Z</dcterms:created>
  <dcterms:modified xsi:type="dcterms:W3CDTF">2015-04-03T07:05:35Z</dcterms:modified>
</cp:coreProperties>
</file>